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Z:\Skenirano\Anamarija\Financijski izvještaj od 01.01.2025 do 31.12.2025\"/>
    </mc:Choice>
  </mc:AlternateContent>
  <xr:revisionPtr revIDLastSave="0" documentId="13_ncr:1_{58E73725-1E60-46EF-8524-99F1475AA1D3}" xr6:coauthVersionLast="47" xr6:coauthVersionMax="47" xr10:uidLastSave="{00000000-0000-0000-0000-000000000000}"/>
  <bookViews>
    <workbookView xWindow="-120" yWindow="-120" windowWidth="29040" windowHeight="17640" tabRatio="583" firstSheet="1" activeTab="9"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54" i="5" l="1"/>
  <c r="E161" i="5"/>
  <c r="D160" i="5"/>
  <c r="H312" i="9"/>
  <c r="D58" i="8"/>
  <c r="L1478" i="9"/>
  <c r="J1478" i="9"/>
  <c r="F348" i="9"/>
  <c r="F347" i="9" s="1"/>
  <c r="F346" i="9"/>
  <c r="F345" i="9"/>
  <c r="F344" i="9"/>
  <c r="F343" i="9"/>
  <c r="M341" i="9"/>
  <c r="L341" i="9"/>
  <c r="F341" i="9" s="1"/>
  <c r="E341" i="9"/>
  <c r="H340" i="9"/>
  <c r="G340" i="9"/>
  <c r="F340" i="9"/>
  <c r="F339" i="9"/>
  <c r="F338" i="9"/>
  <c r="F337" i="9"/>
  <c r="F336" i="9"/>
  <c r="H335" i="9"/>
  <c r="G335" i="9"/>
  <c r="F335" i="9"/>
  <c r="F334" i="9"/>
  <c r="H333" i="9"/>
  <c r="G333" i="9"/>
  <c r="F333" i="9"/>
  <c r="E333" i="9"/>
  <c r="B333" i="9" s="1"/>
  <c r="H332" i="9"/>
  <c r="G332" i="9"/>
  <c r="F332" i="9"/>
  <c r="E332" i="9"/>
  <c r="B332" i="9" s="1"/>
  <c r="H331" i="9"/>
  <c r="G331" i="9"/>
  <c r="E331" i="9" s="1"/>
  <c r="B331" i="9" s="1"/>
  <c r="F331" i="9"/>
  <c r="H330" i="9"/>
  <c r="G330" i="9"/>
  <c r="E330" i="9" s="1"/>
  <c r="B330" i="9" s="1"/>
  <c r="F330" i="9"/>
  <c r="H329" i="9"/>
  <c r="G329" i="9"/>
  <c r="F329" i="9"/>
  <c r="H328" i="9"/>
  <c r="G328" i="9"/>
  <c r="F328" i="9"/>
  <c r="E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F319" i="9"/>
  <c r="H318" i="9"/>
  <c r="G318" i="9"/>
  <c r="F318" i="9"/>
  <c r="H317" i="9"/>
  <c r="G317" i="9"/>
  <c r="F317" i="9"/>
  <c r="E317" i="9"/>
  <c r="B317" i="9" s="1"/>
  <c r="F316" i="9"/>
  <c r="F315" i="9"/>
  <c r="F314" i="9"/>
  <c r="H313" i="9"/>
  <c r="G313" i="9"/>
  <c r="F313" i="9"/>
  <c r="G312" i="9"/>
  <c r="F312" i="9"/>
  <c r="H311" i="9"/>
  <c r="G311" i="9"/>
  <c r="F311" i="9"/>
  <c r="F310" i="9"/>
  <c r="F309" i="9"/>
  <c r="F308" i="9"/>
  <c r="H307" i="9"/>
  <c r="G307" i="9"/>
  <c r="F307" i="9"/>
  <c r="F306" i="9"/>
  <c r="H305" i="9"/>
  <c r="G305" i="9"/>
  <c r="E305" i="9" s="1"/>
  <c r="B305" i="9" s="1"/>
  <c r="F305" i="9"/>
  <c r="H304" i="9"/>
  <c r="G304" i="9"/>
  <c r="F304" i="9"/>
  <c r="H303" i="9"/>
  <c r="G303" i="9"/>
  <c r="F303" i="9"/>
  <c r="F302" i="9"/>
  <c r="F301" i="9"/>
  <c r="F300" i="9"/>
  <c r="F299" i="9"/>
  <c r="F297" i="9"/>
  <c r="L296" i="9"/>
  <c r="F296" i="9" s="1"/>
  <c r="H296" i="9"/>
  <c r="F295" i="9"/>
  <c r="I294" i="9"/>
  <c r="E294" i="9" s="1"/>
  <c r="B294" i="9" s="1"/>
  <c r="H294" i="9"/>
  <c r="F294" i="9"/>
  <c r="E293" i="9"/>
  <c r="M292" i="9"/>
  <c r="L292" i="9"/>
  <c r="F292" i="9"/>
  <c r="E292" i="9"/>
  <c r="B292" i="9" s="1"/>
  <c r="M291" i="9"/>
  <c r="L291" i="9"/>
  <c r="F291" i="9"/>
  <c r="E291" i="9"/>
  <c r="M290" i="9"/>
  <c r="L290" i="9"/>
  <c r="F290" i="9" s="1"/>
  <c r="B290" i="9" s="1"/>
  <c r="E290" i="9"/>
  <c r="M289" i="9"/>
  <c r="L289" i="9"/>
  <c r="F289" i="9" s="1"/>
  <c r="B289" i="9" s="1"/>
  <c r="E289" i="9"/>
  <c r="M288" i="9"/>
  <c r="L288" i="9"/>
  <c r="F288" i="9"/>
  <c r="E288" i="9"/>
  <c r="B288" i="9" s="1"/>
  <c r="M287" i="9"/>
  <c r="L287" i="9"/>
  <c r="F287" i="9"/>
  <c r="E287" i="9"/>
  <c r="B287" i="9" s="1"/>
  <c r="M286" i="9"/>
  <c r="L286" i="9"/>
  <c r="F286" i="9" s="1"/>
  <c r="B286" i="9" s="1"/>
  <c r="E286" i="9"/>
  <c r="M285" i="9"/>
  <c r="L285" i="9"/>
  <c r="E285" i="9"/>
  <c r="M284" i="9"/>
  <c r="L284" i="9"/>
  <c r="F284" i="9"/>
  <c r="E284" i="9"/>
  <c r="B284" i="9" s="1"/>
  <c r="M283" i="9"/>
  <c r="L283" i="9"/>
  <c r="F283" i="9"/>
  <c r="E283" i="9"/>
  <c r="M282" i="9"/>
  <c r="L282" i="9"/>
  <c r="F282" i="9" s="1"/>
  <c r="B282" i="9" s="1"/>
  <c r="E282" i="9"/>
  <c r="M281" i="9"/>
  <c r="L281" i="9"/>
  <c r="F281" i="9" s="1"/>
  <c r="E281" i="9"/>
  <c r="B281" i="9"/>
  <c r="M280" i="9"/>
  <c r="L280" i="9"/>
  <c r="F280" i="9"/>
  <c r="E280" i="9"/>
  <c r="B280" i="9" s="1"/>
  <c r="M279" i="9"/>
  <c r="L279" i="9"/>
  <c r="F279" i="9"/>
  <c r="E279" i="9"/>
  <c r="B279" i="9" s="1"/>
  <c r="M278" i="9"/>
  <c r="L278" i="9"/>
  <c r="F278" i="9" s="1"/>
  <c r="B278" i="9" s="1"/>
  <c r="E278" i="9"/>
  <c r="M277" i="9"/>
  <c r="L277" i="9"/>
  <c r="E277" i="9"/>
  <c r="M276" i="9"/>
  <c r="L276" i="9"/>
  <c r="F276" i="9"/>
  <c r="E276" i="9"/>
  <c r="B276" i="9" s="1"/>
  <c r="M275" i="9"/>
  <c r="L275" i="9"/>
  <c r="F275" i="9"/>
  <c r="E275" i="9"/>
  <c r="M274" i="9"/>
  <c r="L274" i="9"/>
  <c r="F274" i="9" s="1"/>
  <c r="B274" i="9" s="1"/>
  <c r="E274" i="9"/>
  <c r="M273" i="9"/>
  <c r="L273" i="9"/>
  <c r="F273" i="9" s="1"/>
  <c r="B273" i="9" s="1"/>
  <c r="E273" i="9"/>
  <c r="M272" i="9"/>
  <c r="L272" i="9"/>
  <c r="F272" i="9"/>
  <c r="E272" i="9"/>
  <c r="B272" i="9" s="1"/>
  <c r="M271" i="9"/>
  <c r="L271" i="9"/>
  <c r="F271" i="9"/>
  <c r="E271" i="9"/>
  <c r="B271" i="9" s="1"/>
  <c r="M270" i="9"/>
  <c r="L270" i="9"/>
  <c r="F270" i="9" s="1"/>
  <c r="B270" i="9" s="1"/>
  <c r="E270" i="9"/>
  <c r="M269" i="9"/>
  <c r="L269" i="9"/>
  <c r="E269" i="9"/>
  <c r="M268" i="9"/>
  <c r="L268" i="9"/>
  <c r="F268" i="9"/>
  <c r="E268" i="9"/>
  <c r="B268" i="9" s="1"/>
  <c r="M267" i="9"/>
  <c r="L267" i="9"/>
  <c r="F267" i="9"/>
  <c r="E267" i="9"/>
  <c r="M266" i="9"/>
  <c r="L266" i="9"/>
  <c r="F266" i="9" s="1"/>
  <c r="B266" i="9" s="1"/>
  <c r="E266" i="9"/>
  <c r="M265" i="9"/>
  <c r="L265" i="9"/>
  <c r="F265" i="9" s="1"/>
  <c r="E265" i="9"/>
  <c r="B265" i="9"/>
  <c r="M264" i="9"/>
  <c r="L264" i="9"/>
  <c r="F264" i="9"/>
  <c r="E264" i="9"/>
  <c r="B264" i="9" s="1"/>
  <c r="M263" i="9"/>
  <c r="L263" i="9"/>
  <c r="F263" i="9"/>
  <c r="B263" i="9" s="1"/>
  <c r="E263" i="9"/>
  <c r="M262" i="9"/>
  <c r="L262" i="9"/>
  <c r="F262" i="9" s="1"/>
  <c r="B262" i="9" s="1"/>
  <c r="E262" i="9"/>
  <c r="M261" i="9"/>
  <c r="F261" i="9" s="1"/>
  <c r="B261" i="9" s="1"/>
  <c r="L261" i="9"/>
  <c r="E261" i="9"/>
  <c r="M260" i="9"/>
  <c r="L260" i="9"/>
  <c r="F260" i="9"/>
  <c r="E260" i="9"/>
  <c r="B260" i="9" s="1"/>
  <c r="M259" i="9"/>
  <c r="L259" i="9"/>
  <c r="F259" i="9"/>
  <c r="B259" i="9" s="1"/>
  <c r="E259" i="9"/>
  <c r="M258" i="9"/>
  <c r="L258" i="9"/>
  <c r="F258" i="9" s="1"/>
  <c r="B258" i="9" s="1"/>
  <c r="E258" i="9"/>
  <c r="M257" i="9"/>
  <c r="L257" i="9"/>
  <c r="F257" i="9" s="1"/>
  <c r="B257" i="9" s="1"/>
  <c r="E257" i="9"/>
  <c r="M256" i="9"/>
  <c r="L256" i="9"/>
  <c r="F256" i="9"/>
  <c r="E256" i="9"/>
  <c r="B256" i="9" s="1"/>
  <c r="M255" i="9"/>
  <c r="L255" i="9"/>
  <c r="F255" i="9"/>
  <c r="B255" i="9" s="1"/>
  <c r="E255" i="9"/>
  <c r="M254" i="9"/>
  <c r="L254" i="9"/>
  <c r="F254" i="9" s="1"/>
  <c r="B254" i="9" s="1"/>
  <c r="E254" i="9"/>
  <c r="M253" i="9"/>
  <c r="L253" i="9"/>
  <c r="E253" i="9"/>
  <c r="M252" i="9"/>
  <c r="L252" i="9"/>
  <c r="F252" i="9"/>
  <c r="E252" i="9"/>
  <c r="B252" i="9" s="1"/>
  <c r="M251" i="9"/>
  <c r="L251" i="9"/>
  <c r="F251" i="9"/>
  <c r="E251" i="9"/>
  <c r="M250" i="9"/>
  <c r="L250" i="9"/>
  <c r="F250" i="9" s="1"/>
  <c r="B250" i="9" s="1"/>
  <c r="E250" i="9"/>
  <c r="M249" i="9"/>
  <c r="L249" i="9"/>
  <c r="F249" i="9" s="1"/>
  <c r="E249" i="9"/>
  <c r="B249" i="9"/>
  <c r="M248" i="9"/>
  <c r="L248" i="9"/>
  <c r="F248" i="9"/>
  <c r="E248" i="9"/>
  <c r="B248" i="9" s="1"/>
  <c r="M247" i="9"/>
  <c r="L247" i="9"/>
  <c r="F247" i="9"/>
  <c r="B247" i="9" s="1"/>
  <c r="E247" i="9"/>
  <c r="M246" i="9"/>
  <c r="L246" i="9"/>
  <c r="F246" i="9" s="1"/>
  <c r="B246" i="9" s="1"/>
  <c r="E246" i="9"/>
  <c r="M245" i="9"/>
  <c r="L245" i="9"/>
  <c r="E245" i="9"/>
  <c r="M244" i="9"/>
  <c r="F244" i="9" s="1"/>
  <c r="L244" i="9"/>
  <c r="E244" i="9"/>
  <c r="M243" i="9"/>
  <c r="F243" i="9" s="1"/>
  <c r="B243" i="9" s="1"/>
  <c r="L243" i="9"/>
  <c r="E243" i="9"/>
  <c r="M242" i="9"/>
  <c r="L242" i="9"/>
  <c r="E242" i="9"/>
  <c r="M241" i="9"/>
  <c r="L241" i="9"/>
  <c r="F241" i="9" s="1"/>
  <c r="B241" i="9" s="1"/>
  <c r="E241" i="9"/>
  <c r="M240" i="9"/>
  <c r="F240" i="9" s="1"/>
  <c r="L240" i="9"/>
  <c r="E240" i="9"/>
  <c r="M239" i="9"/>
  <c r="F239" i="9" s="1"/>
  <c r="L239" i="9"/>
  <c r="E239" i="9"/>
  <c r="M238" i="9"/>
  <c r="L238" i="9"/>
  <c r="E238" i="9"/>
  <c r="M237" i="9"/>
  <c r="L237" i="9"/>
  <c r="E237" i="9"/>
  <c r="M236" i="9"/>
  <c r="L236" i="9"/>
  <c r="E236" i="9"/>
  <c r="M235" i="9"/>
  <c r="L235" i="9"/>
  <c r="F235" i="9"/>
  <c r="E235" i="9"/>
  <c r="M234" i="9"/>
  <c r="L234" i="9"/>
  <c r="F234" i="9" s="1"/>
  <c r="B234" i="9" s="1"/>
  <c r="E234" i="9"/>
  <c r="M233" i="9"/>
  <c r="L233" i="9"/>
  <c r="F233" i="9" s="1"/>
  <c r="E233" i="9"/>
  <c r="B233" i="9"/>
  <c r="M232" i="9"/>
  <c r="L232" i="9"/>
  <c r="F232" i="9"/>
  <c r="E232" i="9"/>
  <c r="B232" i="9" s="1"/>
  <c r="M231" i="9"/>
  <c r="L231" i="9"/>
  <c r="F231" i="9"/>
  <c r="E231" i="9"/>
  <c r="B231" i="9" s="1"/>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G172" i="9"/>
  <c r="F172" i="9"/>
  <c r="H171" i="9"/>
  <c r="G171" i="9"/>
  <c r="E171" i="9" s="1"/>
  <c r="B171" i="9" s="1"/>
  <c r="F171" i="9"/>
  <c r="H170" i="9"/>
  <c r="G170" i="9"/>
  <c r="F170" i="9"/>
  <c r="H169" i="9"/>
  <c r="G169" i="9"/>
  <c r="F169" i="9"/>
  <c r="E169" i="9"/>
  <c r="B169" i="9" s="1"/>
  <c r="H168" i="9"/>
  <c r="E168" i="9" s="1"/>
  <c r="B168" i="9" s="1"/>
  <c r="G168" i="9"/>
  <c r="F168" i="9"/>
  <c r="H167" i="9"/>
  <c r="G167" i="9"/>
  <c r="E167" i="9" s="1"/>
  <c r="B167" i="9" s="1"/>
  <c r="F167" i="9"/>
  <c r="H166" i="9"/>
  <c r="G166" i="9"/>
  <c r="F166" i="9"/>
  <c r="H165" i="9"/>
  <c r="G165" i="9"/>
  <c r="F165" i="9"/>
  <c r="E165" i="9"/>
  <c r="B165" i="9" s="1"/>
  <c r="H164" i="9"/>
  <c r="E164" i="9" s="1"/>
  <c r="G164" i="9"/>
  <c r="F164" i="9"/>
  <c r="H163" i="9"/>
  <c r="G163" i="9"/>
  <c r="E163" i="9" s="1"/>
  <c r="B163" i="9" s="1"/>
  <c r="F163" i="9"/>
  <c r="H162" i="9"/>
  <c r="G162" i="9"/>
  <c r="F162" i="9"/>
  <c r="H161" i="9"/>
  <c r="G161" i="9"/>
  <c r="F161" i="9"/>
  <c r="E161" i="9"/>
  <c r="B161" i="9" s="1"/>
  <c r="H160" i="9"/>
  <c r="E160" i="9" s="1"/>
  <c r="B160" i="9" s="1"/>
  <c r="G160" i="9"/>
  <c r="F160" i="9"/>
  <c r="H159" i="9"/>
  <c r="G159" i="9"/>
  <c r="E159" i="9" s="1"/>
  <c r="B159" i="9" s="1"/>
  <c r="F159" i="9"/>
  <c r="H158" i="9"/>
  <c r="G158" i="9"/>
  <c r="F158" i="9"/>
  <c r="H157" i="9"/>
  <c r="G157" i="9"/>
  <c r="F157" i="9"/>
  <c r="E157" i="9"/>
  <c r="B157" i="9" s="1"/>
  <c r="F156" i="9"/>
  <c r="H155" i="9"/>
  <c r="G155" i="9"/>
  <c r="E155" i="9" s="1"/>
  <c r="B155" i="9" s="1"/>
  <c r="F155" i="9"/>
  <c r="H154" i="9"/>
  <c r="G154" i="9"/>
  <c r="F154" i="9"/>
  <c r="H153" i="9"/>
  <c r="G153" i="9"/>
  <c r="F153" i="9"/>
  <c r="E153" i="9"/>
  <c r="B153" i="9" s="1"/>
  <c r="H152" i="9"/>
  <c r="E152" i="9" s="1"/>
  <c r="G152" i="9"/>
  <c r="F152" i="9"/>
  <c r="H151" i="9"/>
  <c r="G151" i="9"/>
  <c r="E151" i="9" s="1"/>
  <c r="B151" i="9" s="1"/>
  <c r="F151" i="9"/>
  <c r="H150" i="9"/>
  <c r="G150" i="9"/>
  <c r="F150" i="9"/>
  <c r="H149" i="9"/>
  <c r="G149" i="9"/>
  <c r="F149" i="9"/>
  <c r="E149" i="9"/>
  <c r="B149" i="9" s="1"/>
  <c r="H148" i="9"/>
  <c r="E148" i="9" s="1"/>
  <c r="B148" i="9" s="1"/>
  <c r="G148" i="9"/>
  <c r="F148" i="9"/>
  <c r="H147" i="9"/>
  <c r="G147" i="9"/>
  <c r="E147" i="9" s="1"/>
  <c r="B147" i="9" s="1"/>
  <c r="F147" i="9"/>
  <c r="H146" i="9"/>
  <c r="G146" i="9"/>
  <c r="F146" i="9"/>
  <c r="H145" i="9"/>
  <c r="G145" i="9"/>
  <c r="F145" i="9"/>
  <c r="E145" i="9"/>
  <c r="B145" i="9" s="1"/>
  <c r="H144" i="9"/>
  <c r="E144" i="9" s="1"/>
  <c r="B144" i="9" s="1"/>
  <c r="G144" i="9"/>
  <c r="F144" i="9"/>
  <c r="H143" i="9"/>
  <c r="G143" i="9"/>
  <c r="F143" i="9"/>
  <c r="E143" i="9"/>
  <c r="B143" i="9" s="1"/>
  <c r="H142" i="9"/>
  <c r="G142" i="9"/>
  <c r="F142" i="9"/>
  <c r="H141" i="9"/>
  <c r="G141" i="9"/>
  <c r="F141" i="9"/>
  <c r="E141" i="9"/>
  <c r="B141" i="9" s="1"/>
  <c r="H140" i="9"/>
  <c r="E140" i="9" s="1"/>
  <c r="G140" i="9"/>
  <c r="F140" i="9"/>
  <c r="H139" i="9"/>
  <c r="G139" i="9"/>
  <c r="F139" i="9"/>
  <c r="E139" i="9"/>
  <c r="B139" i="9" s="1"/>
  <c r="H138" i="9"/>
  <c r="G138" i="9"/>
  <c r="F138" i="9"/>
  <c r="H137" i="9"/>
  <c r="G137" i="9"/>
  <c r="F137" i="9"/>
  <c r="E137" i="9"/>
  <c r="B137" i="9" s="1"/>
  <c r="H136" i="9"/>
  <c r="E136" i="9" s="1"/>
  <c r="B136" i="9" s="1"/>
  <c r="G136" i="9"/>
  <c r="F136" i="9"/>
  <c r="H135" i="9"/>
  <c r="G135" i="9"/>
  <c r="F135" i="9"/>
  <c r="E135" i="9"/>
  <c r="B135" i="9" s="1"/>
  <c r="H134" i="9"/>
  <c r="G134" i="9"/>
  <c r="F134" i="9"/>
  <c r="H133" i="9"/>
  <c r="G133" i="9"/>
  <c r="F133" i="9"/>
  <c r="E133" i="9"/>
  <c r="B133" i="9" s="1"/>
  <c r="H132" i="9"/>
  <c r="E132" i="9" s="1"/>
  <c r="G132" i="9"/>
  <c r="F132" i="9"/>
  <c r="H131" i="9"/>
  <c r="G131" i="9"/>
  <c r="F131" i="9"/>
  <c r="B131" i="9" s="1"/>
  <c r="E131" i="9"/>
  <c r="H130" i="9"/>
  <c r="G130" i="9"/>
  <c r="E130" i="9" s="1"/>
  <c r="B130" i="9" s="1"/>
  <c r="F130" i="9"/>
  <c r="H129" i="9"/>
  <c r="G129" i="9"/>
  <c r="F129" i="9"/>
  <c r="H128" i="9"/>
  <c r="G128" i="9"/>
  <c r="F128" i="9"/>
  <c r="E128" i="9"/>
  <c r="B128" i="9" s="1"/>
  <c r="H127" i="9"/>
  <c r="E127" i="9" s="1"/>
  <c r="B127" i="9" s="1"/>
  <c r="G127" i="9"/>
  <c r="F127" i="9"/>
  <c r="H126" i="9"/>
  <c r="G126" i="9"/>
  <c r="E126" i="9" s="1"/>
  <c r="B126" i="9" s="1"/>
  <c r="F126" i="9"/>
  <c r="H125" i="9"/>
  <c r="G125" i="9"/>
  <c r="E125" i="9" s="1"/>
  <c r="B125" i="9" s="1"/>
  <c r="F125" i="9"/>
  <c r="H124" i="9"/>
  <c r="G124" i="9"/>
  <c r="F124" i="9"/>
  <c r="E124" i="9"/>
  <c r="B124" i="9" s="1"/>
  <c r="H123" i="9"/>
  <c r="E123" i="9" s="1"/>
  <c r="G123" i="9"/>
  <c r="F123" i="9"/>
  <c r="H122" i="9"/>
  <c r="G122" i="9"/>
  <c r="E122" i="9" s="1"/>
  <c r="B122" i="9" s="1"/>
  <c r="F122" i="9"/>
  <c r="H121" i="9"/>
  <c r="G121" i="9"/>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s="1"/>
  <c r="H115" i="9"/>
  <c r="G115" i="9"/>
  <c r="F115" i="9"/>
  <c r="E115" i="9"/>
  <c r="H114" i="9"/>
  <c r="G114" i="9"/>
  <c r="E114" i="9" s="1"/>
  <c r="B114" i="9" s="1"/>
  <c r="F114" i="9"/>
  <c r="H113" i="9"/>
  <c r="G113" i="9"/>
  <c r="E113" i="9" s="1"/>
  <c r="B113" i="9" s="1"/>
  <c r="F113" i="9"/>
  <c r="H112" i="9"/>
  <c r="G112" i="9"/>
  <c r="F112" i="9"/>
  <c r="E112" i="9"/>
  <c r="B112" i="9" s="1"/>
  <c r="H111" i="9"/>
  <c r="G111" i="9"/>
  <c r="F111" i="9"/>
  <c r="E111" i="9"/>
  <c r="H110" i="9"/>
  <c r="G110" i="9"/>
  <c r="E110" i="9" s="1"/>
  <c r="B110" i="9" s="1"/>
  <c r="F110" i="9"/>
  <c r="H109" i="9"/>
  <c r="G109" i="9"/>
  <c r="F109" i="9"/>
  <c r="H108" i="9"/>
  <c r="G108" i="9"/>
  <c r="F108" i="9"/>
  <c r="E108" i="9"/>
  <c r="B108" i="9" s="1"/>
  <c r="H107" i="9"/>
  <c r="G107" i="9"/>
  <c r="F107" i="9"/>
  <c r="E107" i="9"/>
  <c r="B107" i="9" s="1"/>
  <c r="H106" i="9"/>
  <c r="G106" i="9"/>
  <c r="E106" i="9" s="1"/>
  <c r="B106" i="9" s="1"/>
  <c r="F106" i="9"/>
  <c r="H105" i="9"/>
  <c r="G105" i="9"/>
  <c r="F105" i="9"/>
  <c r="H104" i="9"/>
  <c r="G104" i="9"/>
  <c r="F104" i="9"/>
  <c r="E104" i="9"/>
  <c r="B104" i="9" s="1"/>
  <c r="H103" i="9"/>
  <c r="G103" i="9"/>
  <c r="F103" i="9"/>
  <c r="E103" i="9"/>
  <c r="B103" i="9" s="1"/>
  <c r="H102" i="9"/>
  <c r="G102" i="9"/>
  <c r="E102" i="9" s="1"/>
  <c r="B102" i="9" s="1"/>
  <c r="F102" i="9"/>
  <c r="H101" i="9"/>
  <c r="G101" i="9"/>
  <c r="E101" i="9" s="1"/>
  <c r="B101" i="9" s="1"/>
  <c r="F101" i="9"/>
  <c r="H100" i="9"/>
  <c r="G100" i="9"/>
  <c r="F100" i="9"/>
  <c r="E100" i="9"/>
  <c r="B100" i="9" s="1"/>
  <c r="H99" i="9"/>
  <c r="G99" i="9"/>
  <c r="F99" i="9"/>
  <c r="E99" i="9"/>
  <c r="H98" i="9"/>
  <c r="G98" i="9"/>
  <c r="E98" i="9" s="1"/>
  <c r="B98" i="9" s="1"/>
  <c r="F98" i="9"/>
  <c r="H97" i="9"/>
  <c r="G97" i="9"/>
  <c r="E97" i="9" s="1"/>
  <c r="B97" i="9" s="1"/>
  <c r="F97" i="9"/>
  <c r="H96" i="9"/>
  <c r="G96" i="9"/>
  <c r="F96" i="9"/>
  <c r="E96" i="9"/>
  <c r="B96" i="9" s="1"/>
  <c r="H95" i="9"/>
  <c r="G95" i="9"/>
  <c r="F95" i="9"/>
  <c r="E95" i="9"/>
  <c r="H94" i="9"/>
  <c r="G94" i="9"/>
  <c r="E94" i="9" s="1"/>
  <c r="B94" i="9" s="1"/>
  <c r="F94" i="9"/>
  <c r="H93" i="9"/>
  <c r="G93" i="9"/>
  <c r="F93" i="9"/>
  <c r="H92" i="9"/>
  <c r="G92" i="9"/>
  <c r="F92" i="9"/>
  <c r="E92" i="9"/>
  <c r="B92" i="9" s="1"/>
  <c r="H91" i="9"/>
  <c r="G91" i="9"/>
  <c r="F91" i="9"/>
  <c r="E91" i="9"/>
  <c r="B91" i="9" s="1"/>
  <c r="H90" i="9"/>
  <c r="G90" i="9"/>
  <c r="E90" i="9" s="1"/>
  <c r="B90" i="9" s="1"/>
  <c r="F90" i="9"/>
  <c r="H89" i="9"/>
  <c r="G89" i="9"/>
  <c r="F89" i="9"/>
  <c r="H88" i="9"/>
  <c r="G88" i="9"/>
  <c r="F88" i="9"/>
  <c r="E88" i="9"/>
  <c r="B88" i="9" s="1"/>
  <c r="H87" i="9"/>
  <c r="G87" i="9"/>
  <c r="F87" i="9"/>
  <c r="E87" i="9"/>
  <c r="B87" i="9" s="1"/>
  <c r="H86" i="9"/>
  <c r="G86" i="9"/>
  <c r="E86" i="9" s="1"/>
  <c r="B86" i="9" s="1"/>
  <c r="F86" i="9"/>
  <c r="H85" i="9"/>
  <c r="G85" i="9"/>
  <c r="E85" i="9" s="1"/>
  <c r="B85" i="9" s="1"/>
  <c r="F85" i="9"/>
  <c r="H84" i="9"/>
  <c r="G84" i="9"/>
  <c r="F84" i="9"/>
  <c r="E84" i="9"/>
  <c r="B84" i="9" s="1"/>
  <c r="H83" i="9"/>
  <c r="G83" i="9"/>
  <c r="F83" i="9"/>
  <c r="E83" i="9"/>
  <c r="H82" i="9"/>
  <c r="G82" i="9"/>
  <c r="E82" i="9" s="1"/>
  <c r="B82" i="9" s="1"/>
  <c r="F82" i="9"/>
  <c r="H81" i="9"/>
  <c r="G81" i="9"/>
  <c r="E81" i="9" s="1"/>
  <c r="B81" i="9" s="1"/>
  <c r="F81" i="9"/>
  <c r="H80" i="9"/>
  <c r="G80" i="9"/>
  <c r="F80" i="9"/>
  <c r="E80" i="9"/>
  <c r="B80" i="9" s="1"/>
  <c r="H79" i="9"/>
  <c r="G79" i="9"/>
  <c r="F79" i="9"/>
  <c r="E79" i="9"/>
  <c r="H78" i="9"/>
  <c r="G78" i="9"/>
  <c r="E78" i="9" s="1"/>
  <c r="B78" i="9" s="1"/>
  <c r="F78" i="9"/>
  <c r="H77" i="9"/>
  <c r="G77" i="9"/>
  <c r="F77" i="9"/>
  <c r="H76" i="9"/>
  <c r="G76" i="9"/>
  <c r="F76" i="9"/>
  <c r="E76" i="9"/>
  <c r="B76" i="9" s="1"/>
  <c r="H75" i="9"/>
  <c r="G75" i="9"/>
  <c r="F75" i="9"/>
  <c r="E75" i="9"/>
  <c r="B75" i="9" s="1"/>
  <c r="H74" i="9"/>
  <c r="G74" i="9"/>
  <c r="E74" i="9" s="1"/>
  <c r="B74" i="9" s="1"/>
  <c r="F74" i="9"/>
  <c r="H73" i="9"/>
  <c r="G73" i="9"/>
  <c r="F73" i="9"/>
  <c r="H72" i="9"/>
  <c r="G72" i="9"/>
  <c r="F72" i="9"/>
  <c r="E72" i="9"/>
  <c r="B72" i="9" s="1"/>
  <c r="H71" i="9"/>
  <c r="G71" i="9"/>
  <c r="F71" i="9"/>
  <c r="E71" i="9"/>
  <c r="B71" i="9" s="1"/>
  <c r="H70" i="9"/>
  <c r="G70" i="9"/>
  <c r="E70" i="9" s="1"/>
  <c r="B70" i="9" s="1"/>
  <c r="F70" i="9"/>
  <c r="H69" i="9"/>
  <c r="G69" i="9"/>
  <c r="E69" i="9" s="1"/>
  <c r="B69" i="9" s="1"/>
  <c r="F69" i="9"/>
  <c r="H68" i="9"/>
  <c r="G68" i="9"/>
  <c r="F68" i="9"/>
  <c r="E68" i="9"/>
  <c r="B68" i="9" s="1"/>
  <c r="H67" i="9"/>
  <c r="G67" i="9"/>
  <c r="F67" i="9"/>
  <c r="E67" i="9"/>
  <c r="H66" i="9"/>
  <c r="G66" i="9"/>
  <c r="E66" i="9" s="1"/>
  <c r="B66" i="9" s="1"/>
  <c r="F66" i="9"/>
  <c r="H65" i="9"/>
  <c r="G65" i="9"/>
  <c r="E65" i="9" s="1"/>
  <c r="B65" i="9" s="1"/>
  <c r="F65" i="9"/>
  <c r="H64" i="9"/>
  <c r="G64" i="9"/>
  <c r="F64" i="9"/>
  <c r="E64" i="9"/>
  <c r="B64" i="9" s="1"/>
  <c r="H63" i="9"/>
  <c r="G63" i="9"/>
  <c r="F63" i="9"/>
  <c r="E63" i="9"/>
  <c r="H62" i="9"/>
  <c r="G62" i="9"/>
  <c r="E62" i="9" s="1"/>
  <c r="B62" i="9" s="1"/>
  <c r="F62" i="9"/>
  <c r="H61" i="9"/>
  <c r="G61" i="9"/>
  <c r="F61" i="9"/>
  <c r="H60" i="9"/>
  <c r="G60" i="9"/>
  <c r="F60" i="9"/>
  <c r="E60" i="9"/>
  <c r="B60" i="9" s="1"/>
  <c r="H59" i="9"/>
  <c r="G59" i="9"/>
  <c r="F59" i="9"/>
  <c r="E59" i="9"/>
  <c r="B59" i="9" s="1"/>
  <c r="H58" i="9"/>
  <c r="G58" i="9"/>
  <c r="E58" i="9" s="1"/>
  <c r="B58" i="9" s="1"/>
  <c r="F58" i="9"/>
  <c r="H57" i="9"/>
  <c r="G57" i="9"/>
  <c r="F57" i="9"/>
  <c r="H56" i="9"/>
  <c r="E56" i="9" s="1"/>
  <c r="B56" i="9" s="1"/>
  <c r="G56" i="9"/>
  <c r="F56" i="9"/>
  <c r="H55" i="9"/>
  <c r="G55" i="9"/>
  <c r="F55" i="9"/>
  <c r="E55" i="9"/>
  <c r="B55" i="9" s="1"/>
  <c r="H54" i="9"/>
  <c r="G54" i="9"/>
  <c r="E54" i="9" s="1"/>
  <c r="B54" i="9" s="1"/>
  <c r="F54" i="9"/>
  <c r="H53" i="9"/>
  <c r="G53" i="9"/>
  <c r="F53" i="9"/>
  <c r="H52" i="9"/>
  <c r="E52" i="9" s="1"/>
  <c r="B52" i="9" s="1"/>
  <c r="G52" i="9"/>
  <c r="F52" i="9"/>
  <c r="H51" i="9"/>
  <c r="E51" i="9" s="1"/>
  <c r="G51" i="9"/>
  <c r="F51" i="9"/>
  <c r="H50" i="9"/>
  <c r="G50" i="9"/>
  <c r="F50" i="9"/>
  <c r="H49" i="9"/>
  <c r="G49" i="9"/>
  <c r="F49" i="9"/>
  <c r="H48" i="9"/>
  <c r="E48" i="9" s="1"/>
  <c r="B48" i="9" s="1"/>
  <c r="G48" i="9"/>
  <c r="F48" i="9"/>
  <c r="H47" i="9"/>
  <c r="G47" i="9"/>
  <c r="F47" i="9"/>
  <c r="E47" i="9"/>
  <c r="H46" i="9"/>
  <c r="G46" i="9"/>
  <c r="F46" i="9"/>
  <c r="H45" i="9"/>
  <c r="G45" i="9"/>
  <c r="F45" i="9"/>
  <c r="H44" i="9"/>
  <c r="G44" i="9"/>
  <c r="F44" i="9"/>
  <c r="E44" i="9"/>
  <c r="B44" i="9" s="1"/>
  <c r="H43" i="9"/>
  <c r="G43" i="9"/>
  <c r="F43" i="9"/>
  <c r="E43" i="9"/>
  <c r="B43" i="9" s="1"/>
  <c r="H42" i="9"/>
  <c r="G42" i="9"/>
  <c r="E42" i="9" s="1"/>
  <c r="B42" i="9" s="1"/>
  <c r="F42" i="9"/>
  <c r="H41" i="9"/>
  <c r="G41" i="9"/>
  <c r="F41" i="9"/>
  <c r="H40" i="9"/>
  <c r="G40" i="9"/>
  <c r="F40" i="9"/>
  <c r="E40" i="9"/>
  <c r="B40" i="9" s="1"/>
  <c r="H39" i="9"/>
  <c r="G39" i="9"/>
  <c r="F39" i="9"/>
  <c r="E39" i="9"/>
  <c r="B39" i="9" s="1"/>
  <c r="H38" i="9"/>
  <c r="G38" i="9"/>
  <c r="E38" i="9" s="1"/>
  <c r="B38" i="9" s="1"/>
  <c r="F38" i="9"/>
  <c r="H37" i="9"/>
  <c r="G37" i="9"/>
  <c r="F37" i="9"/>
  <c r="H36" i="9"/>
  <c r="G36" i="9"/>
  <c r="F36" i="9"/>
  <c r="H35" i="9"/>
  <c r="G35" i="9"/>
  <c r="F35" i="9"/>
  <c r="E35" i="9"/>
  <c r="H34" i="9"/>
  <c r="G34" i="9"/>
  <c r="F34" i="9"/>
  <c r="H33" i="9"/>
  <c r="G33" i="9"/>
  <c r="E33" i="9" s="1"/>
  <c r="B33" i="9" s="1"/>
  <c r="F33" i="9"/>
  <c r="H32" i="9"/>
  <c r="G32" i="9"/>
  <c r="F32" i="9"/>
  <c r="E32" i="9"/>
  <c r="B32" i="9" s="1"/>
  <c r="H31" i="9"/>
  <c r="G31" i="9"/>
  <c r="F31" i="9"/>
  <c r="H30" i="9"/>
  <c r="G30" i="9"/>
  <c r="E30" i="9" s="1"/>
  <c r="B30" i="9" s="1"/>
  <c r="F30" i="9"/>
  <c r="H29" i="9"/>
  <c r="G29" i="9"/>
  <c r="F29" i="9"/>
  <c r="H28" i="9"/>
  <c r="G28" i="9"/>
  <c r="F28" i="9"/>
  <c r="E28" i="9"/>
  <c r="B28" i="9" s="1"/>
  <c r="H27" i="9"/>
  <c r="G27" i="9"/>
  <c r="F27" i="9"/>
  <c r="E27" i="9"/>
  <c r="B27" i="9" s="1"/>
  <c r="H26" i="9"/>
  <c r="G26" i="9"/>
  <c r="E26" i="9" s="1"/>
  <c r="B26" i="9" s="1"/>
  <c r="F26" i="9"/>
  <c r="H25" i="9"/>
  <c r="G25" i="9"/>
  <c r="F25" i="9"/>
  <c r="F24" i="9"/>
  <c r="F4" i="9"/>
  <c r="O3" i="9"/>
  <c r="G296" i="9" s="1"/>
  <c r="I3" i="9"/>
  <c r="H3" i="9"/>
  <c r="G3" i="9"/>
  <c r="D104" i="8"/>
  <c r="D97" i="8"/>
  <c r="D92" i="8"/>
  <c r="D87" i="8"/>
  <c r="D82" i="8"/>
  <c r="D77" i="8"/>
  <c r="D72" i="8"/>
  <c r="C1649" i="1" s="1"/>
  <c r="H1649" i="1" s="1"/>
  <c r="D67" i="8"/>
  <c r="D62" i="8"/>
  <c r="D57" i="8"/>
  <c r="C1634" i="1" s="1"/>
  <c r="G1634" i="1" s="1"/>
  <c r="D52" i="8"/>
  <c r="D46" i="8"/>
  <c r="C1623" i="1" s="1"/>
  <c r="H1623" i="1" s="1"/>
  <c r="D37" i="8"/>
  <c r="D27" i="8"/>
  <c r="D18" i="8"/>
  <c r="D8" i="8"/>
  <c r="E44" i="7"/>
  <c r="D44" i="7"/>
  <c r="H36" i="3" s="1"/>
  <c r="E39" i="7"/>
  <c r="E38" i="7" s="1"/>
  <c r="D39" i="7"/>
  <c r="D38" i="7"/>
  <c r="H35" i="3" s="1"/>
  <c r="E30" i="7"/>
  <c r="D30" i="7"/>
  <c r="E23" i="7"/>
  <c r="E22" i="7" s="1"/>
  <c r="I34" i="3" s="1"/>
  <c r="D23" i="7"/>
  <c r="D22" i="7" s="1"/>
  <c r="H34" i="3" s="1"/>
  <c r="E14" i="7"/>
  <c r="D14" i="7"/>
  <c r="E7" i="7"/>
  <c r="D7" i="7"/>
  <c r="E6" i="7"/>
  <c r="D6" i="7"/>
  <c r="D5" i="7"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8" i="6" s="1"/>
  <c r="F117" i="6"/>
  <c r="F116" i="6"/>
  <c r="F115" i="6"/>
  <c r="E115" i="6"/>
  <c r="E114" i="6" s="1"/>
  <c r="D115" i="6"/>
  <c r="D114" i="6"/>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E90" i="6"/>
  <c r="E89" i="6" s="1"/>
  <c r="D1485" i="1"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I28" i="3"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3" i="5"/>
  <c r="F272" i="5"/>
  <c r="F271" i="5"/>
  <c r="F270" i="5"/>
  <c r="F269" i="5"/>
  <c r="F268" i="5"/>
  <c r="F267" i="5"/>
  <c r="F266" i="5"/>
  <c r="F265" i="5"/>
  <c r="E264" i="5"/>
  <c r="D264" i="5"/>
  <c r="F264" i="5" s="1"/>
  <c r="F263" i="5"/>
  <c r="F262" i="5"/>
  <c r="F261" i="5"/>
  <c r="E260" i="5"/>
  <c r="D1264" i="1" s="1"/>
  <c r="D260" i="5"/>
  <c r="C1264" i="1" s="1"/>
  <c r="F259" i="5"/>
  <c r="F258" i="5"/>
  <c r="F257" i="5"/>
  <c r="E256" i="5"/>
  <c r="D1260" i="1" s="1"/>
  <c r="D256" i="5"/>
  <c r="C1260" i="1" s="1"/>
  <c r="F253" i="5"/>
  <c r="D252" i="5"/>
  <c r="C1256" i="1"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F204" i="5"/>
  <c r="E204" i="5"/>
  <c r="D204" i="5"/>
  <c r="E203" i="5"/>
  <c r="D203" i="5"/>
  <c r="G338" i="9" s="1"/>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E178" i="5" s="1"/>
  <c r="H336" i="9" s="1"/>
  <c r="D181" i="5"/>
  <c r="D178" i="5" s="1"/>
  <c r="F180" i="5"/>
  <c r="F179" i="5"/>
  <c r="F174" i="5"/>
  <c r="F173" i="5"/>
  <c r="F172" i="5"/>
  <c r="F171" i="5"/>
  <c r="E171" i="5"/>
  <c r="D171" i="5"/>
  <c r="F170" i="5"/>
  <c r="F169" i="5"/>
  <c r="F168" i="5"/>
  <c r="F167" i="5"/>
  <c r="F166" i="5"/>
  <c r="F165" i="5"/>
  <c r="E165" i="5"/>
  <c r="D165" i="5"/>
  <c r="F164" i="5"/>
  <c r="F163" i="5"/>
  <c r="F162" i="5"/>
  <c r="F160" i="5"/>
  <c r="F159" i="5"/>
  <c r="F158" i="5"/>
  <c r="F157" i="5"/>
  <c r="F156" i="5"/>
  <c r="F155" i="5"/>
  <c r="F154" i="5"/>
  <c r="F153" i="5"/>
  <c r="F152" i="5"/>
  <c r="F151" i="5"/>
  <c r="F150" i="5"/>
  <c r="E150" i="5"/>
  <c r="D150" i="5"/>
  <c r="F149" i="5"/>
  <c r="F148" i="5"/>
  <c r="D147" i="5"/>
  <c r="C1152" i="1" s="1"/>
  <c r="F146" i="5"/>
  <c r="F145" i="5"/>
  <c r="F144" i="5"/>
  <c r="F143" i="5"/>
  <c r="E143" i="5"/>
  <c r="D143" i="5"/>
  <c r="F142" i="5"/>
  <c r="F141" i="5"/>
  <c r="F140" i="5"/>
  <c r="F139" i="5"/>
  <c r="F138" i="5"/>
  <c r="F137" i="5"/>
  <c r="F136" i="5"/>
  <c r="E136" i="5"/>
  <c r="D136" i="5"/>
  <c r="D135" i="5" s="1"/>
  <c r="F135" i="5"/>
  <c r="E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D82" i="5"/>
  <c r="F81" i="5"/>
  <c r="F80" i="5"/>
  <c r="F79" i="5"/>
  <c r="F78" i="5"/>
  <c r="F77" i="5"/>
  <c r="E76" i="5"/>
  <c r="E70" i="5" s="1"/>
  <c r="D76" i="5"/>
  <c r="F76" i="5" s="1"/>
  <c r="F75" i="5"/>
  <c r="F74" i="5"/>
  <c r="F73" i="5"/>
  <c r="F72" i="5"/>
  <c r="E71" i="5"/>
  <c r="D71" i="5"/>
  <c r="F68" i="5"/>
  <c r="F67" i="5"/>
  <c r="F66" i="5"/>
  <c r="F65" i="5"/>
  <c r="F64" i="5"/>
  <c r="F63" i="5"/>
  <c r="E63" i="5"/>
  <c r="D63" i="5"/>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2" i="4"/>
  <c r="F641" i="4"/>
  <c r="F638" i="4"/>
  <c r="F637" i="4"/>
  <c r="E636" i="4"/>
  <c r="D636" i="4"/>
  <c r="F635" i="4"/>
  <c r="F634" i="4"/>
  <c r="E633" i="4"/>
  <c r="D633" i="4"/>
  <c r="F633" i="4" s="1"/>
  <c r="F632" i="4"/>
  <c r="F631" i="4"/>
  <c r="F630"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E597" i="4" s="1"/>
  <c r="D598" i="4"/>
  <c r="F596" i="4"/>
  <c r="F595" i="4"/>
  <c r="E594" i="4"/>
  <c r="D594" i="4"/>
  <c r="F594" i="4" s="1"/>
  <c r="F593" i="4"/>
  <c r="F592" i="4"/>
  <c r="E591" i="4"/>
  <c r="D591" i="4"/>
  <c r="F591" i="4" s="1"/>
  <c r="F590" i="4"/>
  <c r="E589" i="4"/>
  <c r="D589" i="4"/>
  <c r="D584" i="4" s="1"/>
  <c r="F584" i="4" s="1"/>
  <c r="F588" i="4"/>
  <c r="F587" i="4"/>
  <c r="F586" i="4"/>
  <c r="F585" i="4"/>
  <c r="E585" i="4"/>
  <c r="D585" i="4"/>
  <c r="F583" i="4"/>
  <c r="F582" i="4"/>
  <c r="F581" i="4"/>
  <c r="E581" i="4"/>
  <c r="D581" i="4"/>
  <c r="F580" i="4"/>
  <c r="F579" i="4"/>
  <c r="E578" i="4"/>
  <c r="D578" i="4"/>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E473" i="4"/>
  <c r="E466" i="4" s="1"/>
  <c r="D473" i="4"/>
  <c r="D466" i="4" s="1"/>
  <c r="F466"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7" i="4"/>
  <c r="F426" i="4"/>
  <c r="E426" i="4"/>
  <c r="D421" i="1" s="1"/>
  <c r="G421" i="1" s="1"/>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E379" i="4"/>
  <c r="D379" i="4"/>
  <c r="F378" i="4"/>
  <c r="F377" i="4"/>
  <c r="F376" i="4"/>
  <c r="F375" i="4"/>
  <c r="F374" i="4"/>
  <c r="E374" i="4"/>
  <c r="D374" i="4"/>
  <c r="D373" i="4" s="1"/>
  <c r="F372" i="4"/>
  <c r="F371" i="4"/>
  <c r="F370" i="4"/>
  <c r="F369" i="4"/>
  <c r="F368" i="4"/>
  <c r="F367" i="4"/>
  <c r="F366" i="4"/>
  <c r="E366" i="4"/>
  <c r="D366" i="4"/>
  <c r="F365" i="4"/>
  <c r="F364" i="4"/>
  <c r="F363" i="4"/>
  <c r="E362" i="4"/>
  <c r="E361" i="4" s="1"/>
  <c r="D362" i="4"/>
  <c r="F362" i="4" s="1"/>
  <c r="D361"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E309" i="4" s="1"/>
  <c r="E308"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E273" i="4" s="1"/>
  <c r="D283" i="4"/>
  <c r="F283" i="4" s="1"/>
  <c r="F282" i="4"/>
  <c r="F281" i="4"/>
  <c r="F280" i="4"/>
  <c r="F279" i="4"/>
  <c r="E278" i="4"/>
  <c r="D278" i="4"/>
  <c r="F277" i="4"/>
  <c r="F276" i="4"/>
  <c r="F275" i="4"/>
  <c r="F274" i="4"/>
  <c r="E274" i="4"/>
  <c r="D274"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D230" i="4"/>
  <c r="F230" i="4" s="1"/>
  <c r="F229" i="4"/>
  <c r="F228" i="4"/>
  <c r="F227" i="4"/>
  <c r="F226" i="4"/>
  <c r="F225" i="4"/>
  <c r="E225" i="4"/>
  <c r="D225" i="4"/>
  <c r="F224" i="4"/>
  <c r="F223" i="4"/>
  <c r="E222" i="4"/>
  <c r="D222" i="4"/>
  <c r="E221" i="4"/>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36" i="1" s="1"/>
  <c r="G136" i="1" s="1"/>
  <c r="D141" i="4"/>
  <c r="F141" i="4" s="1"/>
  <c r="D140" i="4"/>
  <c r="F139" i="4"/>
  <c r="F138" i="4"/>
  <c r="F137" i="4"/>
  <c r="F136" i="4"/>
  <c r="E135" i="4"/>
  <c r="F135" i="4" s="1"/>
  <c r="D135" i="4"/>
  <c r="E134" i="4"/>
  <c r="F134" i="4" s="1"/>
  <c r="D134" i="4"/>
  <c r="F133" i="4"/>
  <c r="F132" i="4"/>
  <c r="F131" i="4"/>
  <c r="F130" i="4"/>
  <c r="E129" i="4"/>
  <c r="E125" i="4" s="1"/>
  <c r="D121" i="1" s="1"/>
  <c r="G121" i="1" s="1"/>
  <c r="D129" i="4"/>
  <c r="F128" i="4"/>
  <c r="F127" i="4"/>
  <c r="E126" i="4"/>
  <c r="F126" i="4" s="1"/>
  <c r="D126" i="4"/>
  <c r="D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2" i="4"/>
  <c r="F51" i="4"/>
  <c r="E50" i="4"/>
  <c r="F50" i="4" s="1"/>
  <c r="D50" i="4"/>
  <c r="D49" i="4"/>
  <c r="F48" i="4"/>
  <c r="F47" i="4"/>
  <c r="F46" i="4"/>
  <c r="F45" i="4"/>
  <c r="E44" i="4"/>
  <c r="E43" i="4" s="1"/>
  <c r="D44" i="4"/>
  <c r="F42" i="4"/>
  <c r="F41" i="4"/>
  <c r="F40" i="4"/>
  <c r="E39" i="4"/>
  <c r="D39" i="4"/>
  <c r="C35" i="1" s="1"/>
  <c r="G35" i="1" s="1"/>
  <c r="F38" i="4"/>
  <c r="F37" i="4"/>
  <c r="F36" i="4"/>
  <c r="E36" i="4"/>
  <c r="D32" i="1" s="1"/>
  <c r="G32" i="1"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41" i="3"/>
  <c r="G41" i="3"/>
  <c r="B41" i="3"/>
  <c r="G40" i="3"/>
  <c r="B40" i="3"/>
  <c r="G39" i="3"/>
  <c r="B39" i="3"/>
  <c r="H38" i="3"/>
  <c r="G38" i="3"/>
  <c r="B38" i="3"/>
  <c r="I36" i="3"/>
  <c r="G36" i="3"/>
  <c r="B36"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C1683" i="1"/>
  <c r="H1682" i="1"/>
  <c r="C1682" i="1"/>
  <c r="G1682" i="1" s="1"/>
  <c r="G1681" i="1"/>
  <c r="C1681" i="1"/>
  <c r="H1681" i="1" s="1"/>
  <c r="C1680" i="1"/>
  <c r="C1679" i="1"/>
  <c r="H1678" i="1"/>
  <c r="C1678" i="1"/>
  <c r="G1678" i="1" s="1"/>
  <c r="H1677" i="1"/>
  <c r="G1677" i="1"/>
  <c r="C1677" i="1"/>
  <c r="H1676" i="1"/>
  <c r="G1676" i="1"/>
  <c r="C1676" i="1"/>
  <c r="G1675" i="1"/>
  <c r="C1675" i="1"/>
  <c r="H1675" i="1" s="1"/>
  <c r="H1674" i="1"/>
  <c r="C1674" i="1"/>
  <c r="G1674" i="1" s="1"/>
  <c r="H1673" i="1"/>
  <c r="G1673" i="1"/>
  <c r="C1673" i="1"/>
  <c r="G1672" i="1"/>
  <c r="C1672" i="1"/>
  <c r="H1672" i="1" s="1"/>
  <c r="G1671" i="1"/>
  <c r="C1671" i="1"/>
  <c r="H1671" i="1" s="1"/>
  <c r="H1670" i="1"/>
  <c r="C1670" i="1"/>
  <c r="G1670" i="1" s="1"/>
  <c r="H1669" i="1"/>
  <c r="G1669" i="1"/>
  <c r="C1669" i="1"/>
  <c r="C1668" i="1"/>
  <c r="H1668" i="1" s="1"/>
  <c r="C1667" i="1"/>
  <c r="H1667" i="1" s="1"/>
  <c r="C1666" i="1"/>
  <c r="G1666" i="1" s="1"/>
  <c r="C1665" i="1"/>
  <c r="G1665" i="1" s="1"/>
  <c r="C1664" i="1"/>
  <c r="G1664" i="1" s="1"/>
  <c r="G1663" i="1"/>
  <c r="C1663" i="1"/>
  <c r="H1663" i="1" s="1"/>
  <c r="C1662" i="1"/>
  <c r="G1662" i="1" s="1"/>
  <c r="H1661" i="1"/>
  <c r="G1661" i="1"/>
  <c r="C1661" i="1"/>
  <c r="H1660" i="1"/>
  <c r="C1660" i="1"/>
  <c r="G1660" i="1" s="1"/>
  <c r="G1659" i="1"/>
  <c r="C1659" i="1"/>
  <c r="H1659" i="1" s="1"/>
  <c r="H1658" i="1"/>
  <c r="C1658" i="1"/>
  <c r="G1658" i="1" s="1"/>
  <c r="H1657" i="1"/>
  <c r="G1657" i="1"/>
  <c r="C1657" i="1"/>
  <c r="H1656" i="1"/>
  <c r="C1656" i="1"/>
  <c r="G1656" i="1" s="1"/>
  <c r="G1655" i="1"/>
  <c r="C1655" i="1"/>
  <c r="H1655" i="1" s="1"/>
  <c r="H1654" i="1"/>
  <c r="C1654" i="1"/>
  <c r="G1654" i="1" s="1"/>
  <c r="H1653" i="1"/>
  <c r="G1653" i="1"/>
  <c r="C1653" i="1"/>
  <c r="H1652" i="1"/>
  <c r="C1652" i="1"/>
  <c r="G1652" i="1" s="1"/>
  <c r="G1651" i="1"/>
  <c r="C1651" i="1"/>
  <c r="H1651" i="1" s="1"/>
  <c r="H1650" i="1"/>
  <c r="C1650" i="1"/>
  <c r="G1650" i="1" s="1"/>
  <c r="G1649" i="1"/>
  <c r="H1648" i="1"/>
  <c r="C1648" i="1"/>
  <c r="G1648" i="1" s="1"/>
  <c r="G1647" i="1"/>
  <c r="C1647" i="1"/>
  <c r="H1647" i="1" s="1"/>
  <c r="H1646" i="1"/>
  <c r="C1646" i="1"/>
  <c r="G1646" i="1" s="1"/>
  <c r="H1645" i="1"/>
  <c r="G1645" i="1"/>
  <c r="C1645" i="1"/>
  <c r="H1644" i="1"/>
  <c r="C1644" i="1"/>
  <c r="G1644" i="1" s="1"/>
  <c r="G1643" i="1"/>
  <c r="C1643" i="1"/>
  <c r="H1643" i="1" s="1"/>
  <c r="H1642" i="1"/>
  <c r="C1642" i="1"/>
  <c r="G1642" i="1" s="1"/>
  <c r="H1641" i="1"/>
  <c r="G1641" i="1"/>
  <c r="C1641" i="1"/>
  <c r="C1640" i="1"/>
  <c r="G1640" i="1" s="1"/>
  <c r="G1639" i="1"/>
  <c r="C1639" i="1"/>
  <c r="H1639" i="1" s="1"/>
  <c r="C1638" i="1"/>
  <c r="G1638" i="1" s="1"/>
  <c r="C1637" i="1"/>
  <c r="H1637" i="1" s="1"/>
  <c r="C1636" i="1"/>
  <c r="G1636" i="1" s="1"/>
  <c r="C1635" i="1"/>
  <c r="H1635" i="1" s="1"/>
  <c r="C1633" i="1"/>
  <c r="H1633" i="1" s="1"/>
  <c r="C1632" i="1"/>
  <c r="G1632" i="1" s="1"/>
  <c r="C1631" i="1"/>
  <c r="H1631" i="1" s="1"/>
  <c r="C1630" i="1"/>
  <c r="G1630" i="1" s="1"/>
  <c r="C1627" i="1"/>
  <c r="H1627" i="1" s="1"/>
  <c r="C1626" i="1"/>
  <c r="G1626" i="1" s="1"/>
  <c r="C1625" i="1"/>
  <c r="H1625" i="1" s="1"/>
  <c r="C1624" i="1"/>
  <c r="G1624" i="1" s="1"/>
  <c r="C1620" i="1"/>
  <c r="G1620" i="1" s="1"/>
  <c r="C1619" i="1"/>
  <c r="H1619" i="1" s="1"/>
  <c r="H1618" i="1"/>
  <c r="C1618" i="1"/>
  <c r="G1618" i="1" s="1"/>
  <c r="H1617" i="1"/>
  <c r="G1617" i="1"/>
  <c r="C1617" i="1"/>
  <c r="H1616" i="1"/>
  <c r="C1616" i="1"/>
  <c r="G1616" i="1" s="1"/>
  <c r="G1615" i="1"/>
  <c r="C1615" i="1"/>
  <c r="H1615" i="1" s="1"/>
  <c r="C1614" i="1"/>
  <c r="G1614" i="1" s="1"/>
  <c r="H1613" i="1"/>
  <c r="G1613" i="1"/>
  <c r="C1613" i="1"/>
  <c r="C1612" i="1"/>
  <c r="G1612" i="1" s="1"/>
  <c r="G1611" i="1"/>
  <c r="C1611" i="1"/>
  <c r="H1611" i="1" s="1"/>
  <c r="H1610" i="1"/>
  <c r="C1610" i="1"/>
  <c r="G1610" i="1" s="1"/>
  <c r="H1609" i="1"/>
  <c r="G1609" i="1"/>
  <c r="C1609" i="1"/>
  <c r="C1608" i="1"/>
  <c r="G1608" i="1" s="1"/>
  <c r="C1607" i="1"/>
  <c r="H1607" i="1" s="1"/>
  <c r="C1606" i="1"/>
  <c r="G1606" i="1" s="1"/>
  <c r="G1605" i="1"/>
  <c r="C1605" i="1"/>
  <c r="H1605" i="1" s="1"/>
  <c r="C1604" i="1"/>
  <c r="G1604" i="1" s="1"/>
  <c r="G1603" i="1"/>
  <c r="C1603" i="1"/>
  <c r="H1603" i="1" s="1"/>
  <c r="G1601" i="1"/>
  <c r="C1601" i="1"/>
  <c r="H1601" i="1" s="1"/>
  <c r="C1600" i="1"/>
  <c r="G1600" i="1" s="1"/>
  <c r="G1599" i="1"/>
  <c r="C1599" i="1"/>
  <c r="H1599" i="1" s="1"/>
  <c r="H1598" i="1"/>
  <c r="C1598" i="1"/>
  <c r="G1598" i="1" s="1"/>
  <c r="H1597" i="1"/>
  <c r="G1597" i="1"/>
  <c r="C1597" i="1"/>
  <c r="H1596" i="1"/>
  <c r="C1596" i="1"/>
  <c r="G1596" i="1" s="1"/>
  <c r="C1595" i="1"/>
  <c r="H1595" i="1" s="1"/>
  <c r="C1594" i="1"/>
  <c r="G1594" i="1" s="1"/>
  <c r="C1593" i="1"/>
  <c r="H1593" i="1" s="1"/>
  <c r="C1592" i="1"/>
  <c r="G1592" i="1" s="1"/>
  <c r="G1591" i="1"/>
  <c r="C1591" i="1"/>
  <c r="H1591" i="1" s="1"/>
  <c r="C1590" i="1"/>
  <c r="G1590" i="1" s="1"/>
  <c r="H1589" i="1"/>
  <c r="G1589" i="1"/>
  <c r="C1589" i="1"/>
  <c r="C1588" i="1"/>
  <c r="G1588" i="1" s="1"/>
  <c r="G1587" i="1"/>
  <c r="C1587" i="1"/>
  <c r="H1587" i="1" s="1"/>
  <c r="C1586" i="1"/>
  <c r="G1586" i="1" s="1"/>
  <c r="C1585" i="1"/>
  <c r="H1585" i="1" s="1"/>
  <c r="C1584" i="1"/>
  <c r="G1584" i="1" s="1"/>
  <c r="H1582" i="1"/>
  <c r="C1582" i="1"/>
  <c r="G1581" i="1"/>
  <c r="D1581" i="1"/>
  <c r="C1581" i="1"/>
  <c r="G1580" i="1"/>
  <c r="D1580" i="1"/>
  <c r="C1580" i="1"/>
  <c r="G1579" i="1"/>
  <c r="D1579" i="1"/>
  <c r="C1579" i="1"/>
  <c r="G1578" i="1"/>
  <c r="D1578" i="1"/>
  <c r="C1578" i="1"/>
  <c r="D1577" i="1"/>
  <c r="C1577" i="1"/>
  <c r="H1577" i="1" s="1"/>
  <c r="D1576" i="1"/>
  <c r="C1576" i="1"/>
  <c r="G1576" i="1" s="1"/>
  <c r="D1575" i="1"/>
  <c r="C1575" i="1"/>
  <c r="G1575" i="1" s="1"/>
  <c r="D1574" i="1"/>
  <c r="C1574" i="1"/>
  <c r="G1574" i="1" s="1"/>
  <c r="D1573" i="1"/>
  <c r="C1573" i="1"/>
  <c r="D1572" i="1"/>
  <c r="C1572" i="1"/>
  <c r="G1570" i="1"/>
  <c r="D1570" i="1"/>
  <c r="C1570" i="1"/>
  <c r="G1569" i="1"/>
  <c r="D1569" i="1"/>
  <c r="C1569" i="1"/>
  <c r="G1568" i="1"/>
  <c r="D1568" i="1"/>
  <c r="C1568" i="1"/>
  <c r="G1567" i="1"/>
  <c r="D1567" i="1"/>
  <c r="C1567" i="1"/>
  <c r="G1566" i="1"/>
  <c r="D1566" i="1"/>
  <c r="C1566" i="1"/>
  <c r="G1565" i="1"/>
  <c r="D1565" i="1"/>
  <c r="C1565" i="1"/>
  <c r="G1564" i="1"/>
  <c r="D1564" i="1"/>
  <c r="C1564" i="1"/>
  <c r="D1563" i="1"/>
  <c r="G1563" i="1" s="1"/>
  <c r="C1563" i="1"/>
  <c r="H1563" i="1" s="1"/>
  <c r="G1562" i="1"/>
  <c r="D1562" i="1"/>
  <c r="C1562" i="1"/>
  <c r="G1561" i="1"/>
  <c r="D1561" i="1"/>
  <c r="C1561" i="1"/>
  <c r="G1560" i="1"/>
  <c r="D1560" i="1"/>
  <c r="C1560" i="1"/>
  <c r="G1559" i="1"/>
  <c r="D1559" i="1"/>
  <c r="C1559" i="1"/>
  <c r="H1558" i="1"/>
  <c r="G1558" i="1"/>
  <c r="I1558" i="1" s="1"/>
  <c r="D1558" i="1"/>
  <c r="C1558" i="1"/>
  <c r="J1558" i="1" s="1"/>
  <c r="D1557" i="1"/>
  <c r="C1557" i="1"/>
  <c r="H1557" i="1" s="1"/>
  <c r="G1556" i="1"/>
  <c r="D1556" i="1"/>
  <c r="C1556" i="1"/>
  <c r="C1555" i="1"/>
  <c r="H1554" i="1"/>
  <c r="G1554" i="1"/>
  <c r="I1554" i="1" s="1"/>
  <c r="D1554" i="1"/>
  <c r="C1554" i="1"/>
  <c r="J1554" i="1" s="1"/>
  <c r="D1553" i="1"/>
  <c r="C1553" i="1"/>
  <c r="H1553" i="1" s="1"/>
  <c r="D1552" i="1"/>
  <c r="C1552" i="1"/>
  <c r="J1552" i="1" s="1"/>
  <c r="G1551" i="1"/>
  <c r="D1551" i="1"/>
  <c r="C1551" i="1"/>
  <c r="H1550" i="1"/>
  <c r="G1550" i="1"/>
  <c r="I1550" i="1" s="1"/>
  <c r="D1550" i="1"/>
  <c r="C1550" i="1"/>
  <c r="J1550" i="1" s="1"/>
  <c r="D1549" i="1"/>
  <c r="C1549" i="1"/>
  <c r="H1549" i="1" s="1"/>
  <c r="D1548" i="1"/>
  <c r="C1548" i="1"/>
  <c r="J1548" i="1" s="1"/>
  <c r="D1547" i="1"/>
  <c r="C1547" i="1"/>
  <c r="J1547" i="1" s="1"/>
  <c r="G1546" i="1"/>
  <c r="D1546" i="1"/>
  <c r="J1546" i="1" s="1"/>
  <c r="C1546" i="1"/>
  <c r="H1545" i="1"/>
  <c r="D1545" i="1"/>
  <c r="C1545" i="1"/>
  <c r="J1544" i="1"/>
  <c r="H1544" i="1"/>
  <c r="G1544" i="1"/>
  <c r="D1544" i="1"/>
  <c r="C1544" i="1"/>
  <c r="D1543" i="1"/>
  <c r="C1543" i="1"/>
  <c r="H1543" i="1" s="1"/>
  <c r="G1542" i="1"/>
  <c r="D1542" i="1"/>
  <c r="J1542" i="1" s="1"/>
  <c r="C1542" i="1"/>
  <c r="H1541" i="1"/>
  <c r="D1541" i="1"/>
  <c r="C1541" i="1"/>
  <c r="H1540" i="1"/>
  <c r="D1540" i="1"/>
  <c r="C1540" i="1"/>
  <c r="D1539" i="1"/>
  <c r="C1539" i="1"/>
  <c r="H1539" i="1" s="1"/>
  <c r="C1538" i="1"/>
  <c r="H1536" i="1"/>
  <c r="D1536" i="1"/>
  <c r="C1536" i="1"/>
  <c r="D1535" i="1"/>
  <c r="C1535" i="1"/>
  <c r="H1535" i="1" s="1"/>
  <c r="D1534" i="1"/>
  <c r="C1534" i="1"/>
  <c r="G1534" i="1" s="1"/>
  <c r="H1533" i="1"/>
  <c r="D1533" i="1"/>
  <c r="C1533" i="1"/>
  <c r="H1532" i="1"/>
  <c r="D1532" i="1"/>
  <c r="C1532" i="1"/>
  <c r="D1531" i="1"/>
  <c r="C1531" i="1"/>
  <c r="H1531" i="1" s="1"/>
  <c r="D1530" i="1"/>
  <c r="C1530" i="1"/>
  <c r="G1530" i="1" s="1"/>
  <c r="H1529" i="1"/>
  <c r="D1529" i="1"/>
  <c r="C1529" i="1"/>
  <c r="H1528" i="1"/>
  <c r="D1528" i="1"/>
  <c r="C1528" i="1"/>
  <c r="D1527" i="1"/>
  <c r="C1527" i="1"/>
  <c r="H1527" i="1" s="1"/>
  <c r="D1526" i="1"/>
  <c r="C1526" i="1"/>
  <c r="G1526" i="1" s="1"/>
  <c r="H1525" i="1"/>
  <c r="D1525" i="1"/>
  <c r="C1525" i="1"/>
  <c r="H1524" i="1"/>
  <c r="D1524" i="1"/>
  <c r="C1524" i="1"/>
  <c r="D1523" i="1"/>
  <c r="C1523" i="1"/>
  <c r="H1523" i="1" s="1"/>
  <c r="D1522" i="1"/>
  <c r="C1522" i="1"/>
  <c r="G1522" i="1" s="1"/>
  <c r="H1521" i="1"/>
  <c r="D1521" i="1"/>
  <c r="C1521" i="1"/>
  <c r="H1520" i="1"/>
  <c r="D1520" i="1"/>
  <c r="C1520" i="1"/>
  <c r="D1519" i="1"/>
  <c r="C1519" i="1"/>
  <c r="H1519" i="1" s="1"/>
  <c r="D1518" i="1"/>
  <c r="C1518" i="1"/>
  <c r="G1518" i="1" s="1"/>
  <c r="H1517" i="1"/>
  <c r="D1517" i="1"/>
  <c r="C1517" i="1"/>
  <c r="H1516" i="1"/>
  <c r="D1516" i="1"/>
  <c r="C1516" i="1"/>
  <c r="D1515" i="1"/>
  <c r="C1515" i="1"/>
  <c r="H1515" i="1" s="1"/>
  <c r="D1514" i="1"/>
  <c r="C1514" i="1"/>
  <c r="G1514" i="1" s="1"/>
  <c r="H1513" i="1"/>
  <c r="D1513" i="1"/>
  <c r="C1513" i="1"/>
  <c r="H1512" i="1"/>
  <c r="D1512" i="1"/>
  <c r="C1512" i="1"/>
  <c r="D1511" i="1"/>
  <c r="C1511" i="1"/>
  <c r="H1511" i="1" s="1"/>
  <c r="D1510" i="1"/>
  <c r="C1510" i="1"/>
  <c r="G1510" i="1" s="1"/>
  <c r="H1509" i="1"/>
  <c r="D1509" i="1"/>
  <c r="C1509" i="1"/>
  <c r="H1508" i="1"/>
  <c r="D1508" i="1"/>
  <c r="C1508" i="1"/>
  <c r="D1507" i="1"/>
  <c r="C1507" i="1"/>
  <c r="H1507" i="1" s="1"/>
  <c r="D1506" i="1"/>
  <c r="C1506" i="1"/>
  <c r="G1506" i="1" s="1"/>
  <c r="H1505" i="1"/>
  <c r="D1505" i="1"/>
  <c r="C1505" i="1"/>
  <c r="H1504" i="1"/>
  <c r="D1504" i="1"/>
  <c r="C1504" i="1"/>
  <c r="D1503" i="1"/>
  <c r="C1503" i="1"/>
  <c r="H1503" i="1" s="1"/>
  <c r="D1502" i="1"/>
  <c r="C1502" i="1"/>
  <c r="G1502" i="1" s="1"/>
  <c r="H1501" i="1"/>
  <c r="D1501" i="1"/>
  <c r="C1501" i="1"/>
  <c r="H1500" i="1"/>
  <c r="D1500" i="1"/>
  <c r="C1500" i="1"/>
  <c r="D1499" i="1"/>
  <c r="C1499" i="1"/>
  <c r="H1499" i="1" s="1"/>
  <c r="D1498" i="1"/>
  <c r="C1498" i="1"/>
  <c r="G1498" i="1" s="1"/>
  <c r="H1497" i="1"/>
  <c r="D1497" i="1"/>
  <c r="C1497" i="1"/>
  <c r="H1496" i="1"/>
  <c r="D1496" i="1"/>
  <c r="C1496" i="1"/>
  <c r="D1495" i="1"/>
  <c r="C1495" i="1"/>
  <c r="H1495" i="1" s="1"/>
  <c r="D1494" i="1"/>
  <c r="C1494" i="1"/>
  <c r="G1494" i="1" s="1"/>
  <c r="H1493" i="1"/>
  <c r="D1493" i="1"/>
  <c r="C1493" i="1"/>
  <c r="H1492" i="1"/>
  <c r="D1492" i="1"/>
  <c r="C1492" i="1"/>
  <c r="D1491" i="1"/>
  <c r="C1491" i="1"/>
  <c r="H1491" i="1" s="1"/>
  <c r="D1490" i="1"/>
  <c r="C1490" i="1"/>
  <c r="G1490" i="1" s="1"/>
  <c r="H1489" i="1"/>
  <c r="D1489" i="1"/>
  <c r="C1489" i="1"/>
  <c r="H1488" i="1"/>
  <c r="D1488" i="1"/>
  <c r="C1488" i="1"/>
  <c r="D1487" i="1"/>
  <c r="C1487" i="1"/>
  <c r="H1487" i="1" s="1"/>
  <c r="D1486" i="1"/>
  <c r="C1486" i="1"/>
  <c r="G1486" i="1" s="1"/>
  <c r="H1484" i="1"/>
  <c r="D1484" i="1"/>
  <c r="C1484" i="1"/>
  <c r="D1483" i="1"/>
  <c r="C1483" i="1"/>
  <c r="H1483" i="1" s="1"/>
  <c r="D1482" i="1"/>
  <c r="C1482" i="1"/>
  <c r="G1482" i="1" s="1"/>
  <c r="H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D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G1400" i="1"/>
  <c r="D1400" i="1"/>
  <c r="C1400" i="1"/>
  <c r="H1400" i="1" s="1"/>
  <c r="H1399" i="1"/>
  <c r="G1399" i="1"/>
  <c r="D1399" i="1"/>
  <c r="C1399" i="1"/>
  <c r="H1398" i="1"/>
  <c r="G1398" i="1"/>
  <c r="D1398" i="1"/>
  <c r="C1398" i="1"/>
  <c r="H1397" i="1"/>
  <c r="G1397" i="1"/>
  <c r="D1397" i="1"/>
  <c r="C1397" i="1"/>
  <c r="H1396" i="1"/>
  <c r="G1396" i="1"/>
  <c r="D1396" i="1"/>
  <c r="C1396" i="1"/>
  <c r="H1395" i="1"/>
  <c r="D1395" i="1"/>
  <c r="C1395" i="1"/>
  <c r="G1395" i="1" s="1"/>
  <c r="D1394" i="1"/>
  <c r="C1394" i="1"/>
  <c r="H1394" i="1" s="1"/>
  <c r="H1393" i="1"/>
  <c r="G1393" i="1"/>
  <c r="D1393" i="1"/>
  <c r="C1393" i="1"/>
  <c r="H1392" i="1"/>
  <c r="G1392" i="1"/>
  <c r="D1392" i="1"/>
  <c r="C1392" i="1"/>
  <c r="H1391" i="1"/>
  <c r="G1391" i="1"/>
  <c r="D1391" i="1"/>
  <c r="C1391" i="1"/>
  <c r="H1390" i="1"/>
  <c r="G1390" i="1"/>
  <c r="D1390" i="1"/>
  <c r="C1390" i="1"/>
  <c r="G1389" i="1"/>
  <c r="D1389" i="1"/>
  <c r="H1389" i="1" s="1"/>
  <c r="C1389" i="1"/>
  <c r="D1388" i="1"/>
  <c r="H1388" i="1" s="1"/>
  <c r="C1388" i="1"/>
  <c r="D1387" i="1"/>
  <c r="G1387" i="1" s="1"/>
  <c r="C1387" i="1"/>
  <c r="H1387" i="1" s="1"/>
  <c r="D1386" i="1"/>
  <c r="H1386" i="1" s="1"/>
  <c r="C1386" i="1"/>
  <c r="H1385" i="1"/>
  <c r="D1385" i="1"/>
  <c r="G1385" i="1" s="1"/>
  <c r="C1385" i="1"/>
  <c r="D1384" i="1"/>
  <c r="C1384" i="1"/>
  <c r="H1384" i="1" s="1"/>
  <c r="D1383" i="1"/>
  <c r="H1383" i="1" s="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D1370" i="1"/>
  <c r="C1370" i="1"/>
  <c r="H1370" i="1" s="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D1341" i="1"/>
  <c r="C1341" i="1"/>
  <c r="H1341" i="1" s="1"/>
  <c r="D1340" i="1"/>
  <c r="H1340" i="1" s="1"/>
  <c r="C1340" i="1"/>
  <c r="D1339" i="1"/>
  <c r="C1339" i="1"/>
  <c r="D1338" i="1"/>
  <c r="H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D1314" i="1"/>
  <c r="G1314" i="1" s="1"/>
  <c r="C1314" i="1"/>
  <c r="H1313" i="1"/>
  <c r="G1313" i="1"/>
  <c r="D1313" i="1"/>
  <c r="C1313" i="1"/>
  <c r="D1312" i="1"/>
  <c r="C1312" i="1"/>
  <c r="H1312" i="1" s="1"/>
  <c r="D1311" i="1"/>
  <c r="C1311" i="1"/>
  <c r="H1310" i="1"/>
  <c r="G1310" i="1"/>
  <c r="D1310" i="1"/>
  <c r="C1310" i="1"/>
  <c r="H1309" i="1"/>
  <c r="G1309" i="1"/>
  <c r="D1309" i="1"/>
  <c r="C1309" i="1"/>
  <c r="H1308" i="1"/>
  <c r="G1308" i="1"/>
  <c r="D1308" i="1"/>
  <c r="C1308" i="1"/>
  <c r="D1307" i="1"/>
  <c r="C1307" i="1"/>
  <c r="H1306" i="1"/>
  <c r="G1306" i="1"/>
  <c r="D1306" i="1"/>
  <c r="C1306" i="1"/>
  <c r="H1305" i="1"/>
  <c r="D1305" i="1"/>
  <c r="C1305" i="1"/>
  <c r="H1304" i="1"/>
  <c r="G1304" i="1"/>
  <c r="D1304" i="1"/>
  <c r="C1304" i="1"/>
  <c r="H1303" i="1"/>
  <c r="G1303" i="1"/>
  <c r="D1303" i="1"/>
  <c r="C1303" i="1"/>
  <c r="D1302" i="1"/>
  <c r="C1302" i="1"/>
  <c r="H1302" i="1" s="1"/>
  <c r="G1301" i="1"/>
  <c r="D1301" i="1"/>
  <c r="C1301" i="1"/>
  <c r="H1301" i="1" s="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H1292" i="1" s="1"/>
  <c r="D1291" i="1"/>
  <c r="C1291" i="1"/>
  <c r="H1291" i="1" s="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C1278" i="1"/>
  <c r="H1278" i="1" s="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D1268" i="1"/>
  <c r="H1267" i="1"/>
  <c r="G1267" i="1"/>
  <c r="D1267" i="1"/>
  <c r="C1267" i="1"/>
  <c r="D1266" i="1"/>
  <c r="C1266" i="1"/>
  <c r="D1265" i="1"/>
  <c r="C1265" i="1"/>
  <c r="D1263" i="1"/>
  <c r="H1263" i="1" s="1"/>
  <c r="C1263" i="1"/>
  <c r="D1262" i="1"/>
  <c r="H1262" i="1" s="1"/>
  <c r="C1262" i="1"/>
  <c r="D1261" i="1"/>
  <c r="C1261" i="1"/>
  <c r="C1258" i="1"/>
  <c r="D1257" i="1"/>
  <c r="C1257" i="1"/>
  <c r="H1254" i="1"/>
  <c r="G1254" i="1"/>
  <c r="D1254" i="1"/>
  <c r="C1254" i="1"/>
  <c r="H1253" i="1"/>
  <c r="G1253" i="1"/>
  <c r="D1253" i="1"/>
  <c r="C1253" i="1"/>
  <c r="H1252" i="1"/>
  <c r="G1252" i="1"/>
  <c r="D1252" i="1"/>
  <c r="C1252" i="1"/>
  <c r="D1251" i="1"/>
  <c r="C1251" i="1"/>
  <c r="G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C1207" i="1"/>
  <c r="H1206" i="1"/>
  <c r="G1206" i="1"/>
  <c r="D1206" i="1"/>
  <c r="C1206" i="1"/>
  <c r="H1205" i="1"/>
  <c r="G1205" i="1"/>
  <c r="D1205" i="1"/>
  <c r="C1205" i="1"/>
  <c r="H1204" i="1"/>
  <c r="G1204" i="1"/>
  <c r="D1204" i="1"/>
  <c r="C1204" i="1"/>
  <c r="D1203" i="1"/>
  <c r="C1203" i="1"/>
  <c r="H1203" i="1" s="1"/>
  <c r="D1202" i="1"/>
  <c r="C1202" i="1"/>
  <c r="H1202" i="1" s="1"/>
  <c r="D1201" i="1"/>
  <c r="C1201" i="1"/>
  <c r="H1201" i="1" s="1"/>
  <c r="D1200" i="1"/>
  <c r="C1200" i="1"/>
  <c r="H1200" i="1" s="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G1188" i="1" s="1"/>
  <c r="C1188" i="1"/>
  <c r="H1188" i="1" s="1"/>
  <c r="H1187" i="1"/>
  <c r="G1187" i="1"/>
  <c r="D1187" i="1"/>
  <c r="C1187" i="1"/>
  <c r="H1186" i="1"/>
  <c r="G1186" i="1"/>
  <c r="D1186" i="1"/>
  <c r="C1186" i="1"/>
  <c r="H1185" i="1"/>
  <c r="G1185" i="1"/>
  <c r="D1185" i="1"/>
  <c r="C1185" i="1"/>
  <c r="D1184" i="1"/>
  <c r="C1184" i="1"/>
  <c r="D1183" i="1"/>
  <c r="C1183" i="1"/>
  <c r="H1183" i="1" s="1"/>
  <c r="D1182" i="1"/>
  <c r="C1182" i="1"/>
  <c r="H1182" i="1" s="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D1169" i="1"/>
  <c r="H1169" i="1" s="1"/>
  <c r="C1169" i="1"/>
  <c r="H1168" i="1"/>
  <c r="G1168" i="1"/>
  <c r="D1168" i="1"/>
  <c r="C1168" i="1"/>
  <c r="H1167" i="1"/>
  <c r="D1167" i="1"/>
  <c r="C1167" i="1"/>
  <c r="C1166" i="1"/>
  <c r="D1165" i="1"/>
  <c r="C1165" i="1"/>
  <c r="H1165" i="1" s="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D1092" i="1"/>
  <c r="C1092" i="1"/>
  <c r="H1092" i="1" s="1"/>
  <c r="H1091" i="1"/>
  <c r="G1091" i="1"/>
  <c r="D1091" i="1"/>
  <c r="C1091" i="1"/>
  <c r="D1090" i="1"/>
  <c r="C1090" i="1"/>
  <c r="H1090" i="1" s="1"/>
  <c r="D1089" i="1"/>
  <c r="C1089" i="1"/>
  <c r="H1089" i="1" s="1"/>
  <c r="D1088" i="1"/>
  <c r="C1088" i="1"/>
  <c r="H1088" i="1" s="1"/>
  <c r="D1087" i="1"/>
  <c r="C1087" i="1"/>
  <c r="H1087" i="1" s="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D1067" i="1"/>
  <c r="C1067" i="1"/>
  <c r="G1067" i="1" s="1"/>
  <c r="H1066" i="1"/>
  <c r="G1066" i="1"/>
  <c r="D1066" i="1"/>
  <c r="C1066" i="1"/>
  <c r="H1065" i="1"/>
  <c r="G1065" i="1"/>
  <c r="D1065" i="1"/>
  <c r="C1065" i="1"/>
  <c r="H1064" i="1"/>
  <c r="G1064" i="1"/>
  <c r="D1064" i="1"/>
  <c r="C1064" i="1"/>
  <c r="H1063" i="1"/>
  <c r="G1063" i="1"/>
  <c r="D1063" i="1"/>
  <c r="C1063" i="1"/>
  <c r="H1062" i="1"/>
  <c r="G1062" i="1"/>
  <c r="D1062" i="1"/>
  <c r="C1062" i="1"/>
  <c r="D1061" i="1"/>
  <c r="C1061" i="1"/>
  <c r="G1061" i="1" s="1"/>
  <c r="D1060" i="1"/>
  <c r="C1060" i="1"/>
  <c r="D1059" i="1"/>
  <c r="C1059" i="1"/>
  <c r="H1058" i="1"/>
  <c r="G1058" i="1"/>
  <c r="D1058" i="1"/>
  <c r="C1058" i="1"/>
  <c r="D1057" i="1"/>
  <c r="C1057" i="1"/>
  <c r="D1056" i="1"/>
  <c r="C1056" i="1"/>
  <c r="D1055" i="1"/>
  <c r="C1055" i="1"/>
  <c r="H1054" i="1"/>
  <c r="G1054" i="1"/>
  <c r="D1054" i="1"/>
  <c r="C1054" i="1"/>
  <c r="H1053" i="1"/>
  <c r="G1053" i="1"/>
  <c r="D1053" i="1"/>
  <c r="C1053" i="1"/>
  <c r="D1052" i="1"/>
  <c r="C1052" i="1"/>
  <c r="H1052" i="1" s="1"/>
  <c r="H1051" i="1"/>
  <c r="G1051" i="1"/>
  <c r="D1051" i="1"/>
  <c r="C1051" i="1"/>
  <c r="D1050" i="1"/>
  <c r="C1050" i="1"/>
  <c r="H1050" i="1" s="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D1042" i="1"/>
  <c r="C1042" i="1"/>
  <c r="H1042" i="1" s="1"/>
  <c r="H1041" i="1"/>
  <c r="G1041" i="1"/>
  <c r="D1041" i="1"/>
  <c r="C1041" i="1"/>
  <c r="D1040" i="1"/>
  <c r="C1040" i="1"/>
  <c r="H1040" i="1" s="1"/>
  <c r="D1039" i="1"/>
  <c r="C1039" i="1"/>
  <c r="H1039" i="1" s="1"/>
  <c r="H1038" i="1"/>
  <c r="G1038" i="1"/>
  <c r="D1038" i="1"/>
  <c r="C1038" i="1"/>
  <c r="H1037" i="1"/>
  <c r="G1037" i="1"/>
  <c r="D1037" i="1"/>
  <c r="C1037" i="1"/>
  <c r="H1036" i="1"/>
  <c r="G1036" i="1"/>
  <c r="D1036" i="1"/>
  <c r="C1036" i="1"/>
  <c r="D1035" i="1"/>
  <c r="C1035" i="1"/>
  <c r="H1035" i="1" s="1"/>
  <c r="D1034" i="1"/>
  <c r="C1034" i="1"/>
  <c r="H1034" i="1" s="1"/>
  <c r="D1033" i="1"/>
  <c r="C1033" i="1"/>
  <c r="H1033" i="1" s="1"/>
  <c r="H1032" i="1"/>
  <c r="G1032" i="1"/>
  <c r="D1032" i="1"/>
  <c r="C1032" i="1"/>
  <c r="D1031" i="1"/>
  <c r="C1031" i="1"/>
  <c r="H1031" i="1" s="1"/>
  <c r="D1030" i="1"/>
  <c r="C1030" i="1"/>
  <c r="H1030" i="1" s="1"/>
  <c r="D1029" i="1"/>
  <c r="C1029" i="1"/>
  <c r="H1029" i="1" s="1"/>
  <c r="H1028" i="1"/>
  <c r="G1028" i="1"/>
  <c r="D1028" i="1"/>
  <c r="C1028" i="1"/>
  <c r="D1027" i="1"/>
  <c r="C1027" i="1"/>
  <c r="H1027" i="1" s="1"/>
  <c r="D1026" i="1"/>
  <c r="C1026" i="1"/>
  <c r="H1026" i="1" s="1"/>
  <c r="D1025" i="1"/>
  <c r="C1025" i="1"/>
  <c r="H1025" i="1" s="1"/>
  <c r="D1024" i="1"/>
  <c r="C1024" i="1"/>
  <c r="H1024" i="1" s="1"/>
  <c r="H1023" i="1"/>
  <c r="D1023" i="1"/>
  <c r="C1023" i="1"/>
  <c r="H1022" i="1"/>
  <c r="G1022" i="1"/>
  <c r="D1022" i="1"/>
  <c r="C1022" i="1"/>
  <c r="H1021" i="1"/>
  <c r="G1021" i="1"/>
  <c r="D1021" i="1"/>
  <c r="C1021" i="1"/>
  <c r="D1020" i="1"/>
  <c r="C1020" i="1"/>
  <c r="H1020" i="1" s="1"/>
  <c r="H1019" i="1"/>
  <c r="G1019" i="1"/>
  <c r="D1019" i="1"/>
  <c r="C1019" i="1"/>
  <c r="D1018" i="1"/>
  <c r="C1018" i="1"/>
  <c r="D1016" i="1"/>
  <c r="C1016" i="1"/>
  <c r="D1015" i="1"/>
  <c r="G1015" i="1" s="1"/>
  <c r="C1015" i="1"/>
  <c r="H1014" i="1"/>
  <c r="D1014" i="1"/>
  <c r="G1014" i="1" s="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D730" i="1"/>
  <c r="H730" i="1" s="1"/>
  <c r="C730" i="1"/>
  <c r="D729" i="1"/>
  <c r="H729" i="1" s="1"/>
  <c r="C729" i="1"/>
  <c r="H728" i="1"/>
  <c r="G728" i="1"/>
  <c r="D728" i="1"/>
  <c r="C728" i="1"/>
  <c r="H727" i="1"/>
  <c r="G727" i="1"/>
  <c r="D727" i="1"/>
  <c r="C727" i="1"/>
  <c r="D726" i="1"/>
  <c r="H726" i="1" s="1"/>
  <c r="C726" i="1"/>
  <c r="H725"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H651" i="1"/>
  <c r="G651" i="1"/>
  <c r="D651" i="1"/>
  <c r="C651" i="1"/>
  <c r="D650" i="1"/>
  <c r="H650" i="1" s="1"/>
  <c r="C650" i="1"/>
  <c r="H649" i="1"/>
  <c r="D649" i="1"/>
  <c r="G649" i="1" s="1"/>
  <c r="C649" i="1"/>
  <c r="H648" i="1"/>
  <c r="G648" i="1"/>
  <c r="D648" i="1"/>
  <c r="C648" i="1"/>
  <c r="H647" i="1"/>
  <c r="G647" i="1"/>
  <c r="D647" i="1"/>
  <c r="C647" i="1"/>
  <c r="H646" i="1"/>
  <c r="D646" i="1"/>
  <c r="G646" i="1" s="1"/>
  <c r="C646" i="1"/>
  <c r="D645" i="1"/>
  <c r="H645" i="1" s="1"/>
  <c r="C645" i="1"/>
  <c r="C642" i="1"/>
  <c r="H636" i="1"/>
  <c r="D636" i="1"/>
  <c r="G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D423" i="1"/>
  <c r="G423" i="1" s="1"/>
  <c r="C423" i="1"/>
  <c r="D422" i="1"/>
  <c r="G422" i="1" s="1"/>
  <c r="C422" i="1"/>
  <c r="C421" i="1"/>
  <c r="H416" i="1"/>
  <c r="G416" i="1"/>
  <c r="D416" i="1"/>
  <c r="C416" i="1"/>
  <c r="H415" i="1"/>
  <c r="G415" i="1"/>
  <c r="D415" i="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D377" i="1"/>
  <c r="G377" i="1" s="1"/>
  <c r="C377" i="1"/>
  <c r="H376" i="1"/>
  <c r="G376" i="1"/>
  <c r="D376" i="1"/>
  <c r="C376" i="1"/>
  <c r="H375"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D302" i="1"/>
  <c r="H302" i="1" s="1"/>
  <c r="C302" i="1"/>
  <c r="H301" i="1"/>
  <c r="D301" i="1"/>
  <c r="G301" i="1" s="1"/>
  <c r="C301" i="1"/>
  <c r="H300" i="1"/>
  <c r="G300" i="1"/>
  <c r="D300" i="1"/>
  <c r="C300" i="1"/>
  <c r="D299" i="1"/>
  <c r="G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D215" i="1"/>
  <c r="G215" i="1" s="1"/>
  <c r="C215" i="1"/>
  <c r="H214" i="1"/>
  <c r="D214" i="1"/>
  <c r="G214" i="1" s="1"/>
  <c r="C214" i="1"/>
  <c r="H213" i="1"/>
  <c r="D213" i="1"/>
  <c r="G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H195" i="1"/>
  <c r="G195" i="1"/>
  <c r="D195" i="1"/>
  <c r="C195" i="1"/>
  <c r="H194" i="1"/>
  <c r="D194" i="1"/>
  <c r="G194" i="1" s="1"/>
  <c r="C194" i="1"/>
  <c r="H193" i="1"/>
  <c r="D193" i="1"/>
  <c r="G193" i="1" s="1"/>
  <c r="C193" i="1"/>
  <c r="H192" i="1"/>
  <c r="D192" i="1"/>
  <c r="G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H183" i="1"/>
  <c r="D183" i="1"/>
  <c r="G183" i="1" s="1"/>
  <c r="C183" i="1"/>
  <c r="H182" i="1"/>
  <c r="D182" i="1"/>
  <c r="G182" i="1" s="1"/>
  <c r="C182" i="1"/>
  <c r="H181" i="1"/>
  <c r="D181" i="1"/>
  <c r="G181" i="1" s="1"/>
  <c r="C181" i="1"/>
  <c r="H180" i="1"/>
  <c r="D180" i="1"/>
  <c r="G180" i="1" s="1"/>
  <c r="C180" i="1"/>
  <c r="H179" i="1"/>
  <c r="G179" i="1"/>
  <c r="D179" i="1"/>
  <c r="C179" i="1"/>
  <c r="H178" i="1"/>
  <c r="D178" i="1"/>
  <c r="G178" i="1" s="1"/>
  <c r="C178" i="1"/>
  <c r="H177" i="1"/>
  <c r="D177" i="1"/>
  <c r="G177" i="1" s="1"/>
  <c r="C177" i="1"/>
  <c r="H176" i="1"/>
  <c r="D176" i="1"/>
  <c r="G176" i="1" s="1"/>
  <c r="C176" i="1"/>
  <c r="H175" i="1"/>
  <c r="G175" i="1"/>
  <c r="D175" i="1"/>
  <c r="C175" i="1"/>
  <c r="D174" i="1"/>
  <c r="G174" i="1" s="1"/>
  <c r="C174" i="1"/>
  <c r="H173" i="1"/>
  <c r="D173" i="1"/>
  <c r="G173" i="1" s="1"/>
  <c r="C173" i="1"/>
  <c r="H172" i="1"/>
  <c r="G172" i="1"/>
  <c r="D172" i="1"/>
  <c r="C172" i="1"/>
  <c r="H171" i="1"/>
  <c r="D171" i="1"/>
  <c r="G171" i="1" s="1"/>
  <c r="C171" i="1"/>
  <c r="H170" i="1"/>
  <c r="D170" i="1"/>
  <c r="G170" i="1" s="1"/>
  <c r="C170" i="1"/>
  <c r="H169" i="1"/>
  <c r="D169" i="1"/>
  <c r="G169" i="1" s="1"/>
  <c r="C169" i="1"/>
  <c r="H168" i="1"/>
  <c r="D168" i="1"/>
  <c r="G168" i="1" s="1"/>
  <c r="C168" i="1"/>
  <c r="H167" i="1"/>
  <c r="G167" i="1"/>
  <c r="D167" i="1"/>
  <c r="C167" i="1"/>
  <c r="D166" i="1"/>
  <c r="H166" i="1" s="1"/>
  <c r="C166" i="1"/>
  <c r="H165" i="1"/>
  <c r="G165" i="1"/>
  <c r="D165" i="1"/>
  <c r="C165" i="1"/>
  <c r="H164" i="1"/>
  <c r="D164" i="1"/>
  <c r="G164" i="1" s="1"/>
  <c r="C164" i="1"/>
  <c r="H163" i="1"/>
  <c r="D163" i="1"/>
  <c r="G163" i="1" s="1"/>
  <c r="C163" i="1"/>
  <c r="H162" i="1"/>
  <c r="D162" i="1"/>
  <c r="G162" i="1" s="1"/>
  <c r="C162" i="1"/>
  <c r="D161" i="1"/>
  <c r="H161" i="1" s="1"/>
  <c r="C161" i="1"/>
  <c r="C160" i="1"/>
  <c r="H159" i="1"/>
  <c r="G159" i="1"/>
  <c r="D159" i="1"/>
  <c r="C159" i="1"/>
  <c r="H158" i="1"/>
  <c r="G158" i="1"/>
  <c r="D158" i="1"/>
  <c r="C158" i="1"/>
  <c r="H157" i="1"/>
  <c r="G157" i="1"/>
  <c r="D157" i="1"/>
  <c r="C157" i="1"/>
  <c r="H156" i="1"/>
  <c r="G156" i="1"/>
  <c r="D156" i="1"/>
  <c r="C156" i="1"/>
  <c r="D155" i="1"/>
  <c r="H155" i="1" s="1"/>
  <c r="C155" i="1"/>
  <c r="H154" i="1"/>
  <c r="D154" i="1"/>
  <c r="G154" i="1" s="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C137" i="1"/>
  <c r="H136" i="1"/>
  <c r="C136" i="1"/>
  <c r="H135" i="1"/>
  <c r="G135" i="1"/>
  <c r="D135" i="1"/>
  <c r="C135" i="1"/>
  <c r="H134" i="1"/>
  <c r="G134" i="1"/>
  <c r="D134" i="1"/>
  <c r="C134" i="1"/>
  <c r="H133" i="1"/>
  <c r="D133" i="1"/>
  <c r="G133" i="1" s="1"/>
  <c r="C133" i="1"/>
  <c r="H132" i="1"/>
  <c r="D132" i="1"/>
  <c r="G132" i="1" s="1"/>
  <c r="C132" i="1"/>
  <c r="D131" i="1"/>
  <c r="G131" i="1" s="1"/>
  <c r="C131" i="1"/>
  <c r="D130" i="1"/>
  <c r="G130" i="1" s="1"/>
  <c r="C130" i="1"/>
  <c r="H129" i="1"/>
  <c r="G129" i="1"/>
  <c r="D129" i="1"/>
  <c r="C129" i="1"/>
  <c r="H128" i="1"/>
  <c r="G128" i="1"/>
  <c r="D128" i="1"/>
  <c r="C128" i="1"/>
  <c r="H127" i="1"/>
  <c r="G127" i="1"/>
  <c r="D127" i="1"/>
  <c r="C127" i="1"/>
  <c r="H126" i="1"/>
  <c r="D126" i="1"/>
  <c r="G126" i="1" s="1"/>
  <c r="C126" i="1"/>
  <c r="H125" i="1"/>
  <c r="G125" i="1"/>
  <c r="D125" i="1"/>
  <c r="C125" i="1"/>
  <c r="H124" i="1"/>
  <c r="D124" i="1"/>
  <c r="G124" i="1" s="1"/>
  <c r="C124" i="1"/>
  <c r="H123" i="1"/>
  <c r="G123" i="1"/>
  <c r="D123" i="1"/>
  <c r="C123" i="1"/>
  <c r="H122" i="1"/>
  <c r="D122" i="1"/>
  <c r="G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D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D47" i="1"/>
  <c r="G47" i="1" s="1"/>
  <c r="C47" i="1"/>
  <c r="D46" i="1"/>
  <c r="H46" i="1" s="1"/>
  <c r="C46"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D35" i="1"/>
  <c r="H34" i="1"/>
  <c r="G34" i="1"/>
  <c r="D34" i="1"/>
  <c r="C34" i="1"/>
  <c r="H33" i="1"/>
  <c r="G33" i="1"/>
  <c r="D33" i="1"/>
  <c r="C33" i="1"/>
  <c r="H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H1257" i="1" l="1"/>
  <c r="E252" i="5"/>
  <c r="D1256" i="1" s="1"/>
  <c r="H1256" i="1" s="1"/>
  <c r="D1258" i="1"/>
  <c r="H1258" i="1" s="1"/>
  <c r="G1340" i="1"/>
  <c r="G1386" i="1"/>
  <c r="G1384" i="1"/>
  <c r="G1388" i="1"/>
  <c r="H1260" i="1"/>
  <c r="H1261" i="1"/>
  <c r="F161" i="5"/>
  <c r="D1166" i="1"/>
  <c r="H1166" i="1" s="1"/>
  <c r="E147" i="5"/>
  <c r="D1152" i="1" s="1"/>
  <c r="H1152" i="1" s="1"/>
  <c r="G1165" i="1"/>
  <c r="G1263" i="1"/>
  <c r="G1262" i="1"/>
  <c r="H1266" i="1"/>
  <c r="E255" i="5"/>
  <c r="D1259" i="1" s="1"/>
  <c r="G650" i="1"/>
  <c r="G645" i="1"/>
  <c r="E296" i="9"/>
  <c r="B296" i="9" s="1"/>
  <c r="G1394" i="1"/>
  <c r="G1383" i="1"/>
  <c r="G1370" i="1"/>
  <c r="G1341" i="1"/>
  <c r="H1339" i="1"/>
  <c r="G1339" i="1"/>
  <c r="G1338" i="1"/>
  <c r="G1312" i="1"/>
  <c r="H1311" i="1"/>
  <c r="G1311" i="1"/>
  <c r="H1307" i="1"/>
  <c r="G1307" i="1"/>
  <c r="G1305" i="1"/>
  <c r="E335" i="9"/>
  <c r="B335" i="9" s="1"/>
  <c r="G1302" i="1"/>
  <c r="G1292" i="1"/>
  <c r="F274" i="5"/>
  <c r="G1278" i="1"/>
  <c r="G1291" i="1"/>
  <c r="G1266" i="1"/>
  <c r="E304" i="9"/>
  <c r="B304" i="9" s="1"/>
  <c r="G1265" i="1"/>
  <c r="F260" i="5"/>
  <c r="G1264" i="1"/>
  <c r="H1264" i="1"/>
  <c r="H1265" i="1"/>
  <c r="G1261" i="1"/>
  <c r="E303" i="9"/>
  <c r="B303" i="9" s="1"/>
  <c r="G1260" i="1"/>
  <c r="G1257" i="1"/>
  <c r="E340" i="9"/>
  <c r="H1251" i="1"/>
  <c r="G1203" i="1"/>
  <c r="G1201" i="1"/>
  <c r="G1202" i="1"/>
  <c r="E319" i="9"/>
  <c r="B319" i="9" s="1"/>
  <c r="G1200" i="1"/>
  <c r="H1184" i="1"/>
  <c r="G1184" i="1"/>
  <c r="G1182" i="1"/>
  <c r="G1183" i="1"/>
  <c r="G1169" i="1"/>
  <c r="G1167" i="1"/>
  <c r="E313" i="9"/>
  <c r="B313" i="9" s="1"/>
  <c r="G1087" i="1"/>
  <c r="G1092" i="1"/>
  <c r="G1090" i="1"/>
  <c r="G1089" i="1"/>
  <c r="G1088" i="1"/>
  <c r="F56" i="5"/>
  <c r="H1061" i="1"/>
  <c r="H1067" i="1"/>
  <c r="G1060" i="1"/>
  <c r="H1060" i="1"/>
  <c r="H1057" i="1"/>
  <c r="G1057" i="1"/>
  <c r="G1059" i="1"/>
  <c r="H1059" i="1"/>
  <c r="G1056" i="1"/>
  <c r="H1056" i="1"/>
  <c r="G1055" i="1"/>
  <c r="H1055" i="1"/>
  <c r="G1050" i="1"/>
  <c r="G1052" i="1"/>
  <c r="F35" i="5"/>
  <c r="G1040" i="1"/>
  <c r="G1042" i="1"/>
  <c r="G1034" i="1"/>
  <c r="G1039" i="1"/>
  <c r="F29" i="5"/>
  <c r="G1035" i="1"/>
  <c r="G1033" i="1"/>
  <c r="G1031" i="1"/>
  <c r="G1030" i="1"/>
  <c r="G1029" i="1"/>
  <c r="G1027" i="1"/>
  <c r="E12" i="5"/>
  <c r="D1017" i="1" s="1"/>
  <c r="G1026" i="1"/>
  <c r="F19" i="5"/>
  <c r="G1024" i="1"/>
  <c r="G1025" i="1"/>
  <c r="G1023" i="1"/>
  <c r="H1018" i="1"/>
  <c r="G1018" i="1"/>
  <c r="G1020" i="1"/>
  <c r="G1016" i="1"/>
  <c r="G1013" i="1"/>
  <c r="H1016" i="1"/>
  <c r="H1015" i="1"/>
  <c r="G1633" i="1"/>
  <c r="G1631" i="1"/>
  <c r="H1630" i="1"/>
  <c r="G1668" i="1"/>
  <c r="G1667" i="1"/>
  <c r="H1666" i="1"/>
  <c r="H1665" i="1"/>
  <c r="G1637" i="1"/>
  <c r="H1636" i="1"/>
  <c r="H1634" i="1"/>
  <c r="G1635" i="1"/>
  <c r="H1632" i="1"/>
  <c r="G1627" i="1"/>
  <c r="H1626" i="1"/>
  <c r="G1625" i="1"/>
  <c r="G1623" i="1"/>
  <c r="H1624" i="1"/>
  <c r="H1620" i="1"/>
  <c r="G1619" i="1"/>
  <c r="H1614" i="1"/>
  <c r="D25" i="8"/>
  <c r="C1602" i="1" s="1"/>
  <c r="G1602" i="1" s="1"/>
  <c r="H1612" i="1"/>
  <c r="G1607" i="1"/>
  <c r="H1602" i="1"/>
  <c r="H1604" i="1"/>
  <c r="H1600" i="1"/>
  <c r="D6" i="8"/>
  <c r="C1583" i="1" s="1"/>
  <c r="H1583" i="1" s="1"/>
  <c r="G1595" i="1"/>
  <c r="H1594" i="1"/>
  <c r="G1593" i="1"/>
  <c r="H1588" i="1"/>
  <c r="H1586" i="1"/>
  <c r="G1585" i="1"/>
  <c r="H1584" i="1"/>
  <c r="G1583" i="1"/>
  <c r="E36" i="9"/>
  <c r="B36" i="9" s="1"/>
  <c r="E31" i="9"/>
  <c r="B31" i="9" s="1"/>
  <c r="E37" i="9"/>
  <c r="B37" i="9" s="1"/>
  <c r="E329" i="9"/>
  <c r="B329" i="9" s="1"/>
  <c r="D1571" i="1"/>
  <c r="I35" i="3"/>
  <c r="H1572" i="1"/>
  <c r="G1573" i="1"/>
  <c r="C1571" i="1"/>
  <c r="E311" i="9"/>
  <c r="B311" i="9" s="1"/>
  <c r="E324" i="9"/>
  <c r="B324" i="9" s="1"/>
  <c r="E322" i="9"/>
  <c r="B322" i="9" s="1"/>
  <c r="E327" i="9"/>
  <c r="B327" i="9" s="1"/>
  <c r="H1013" i="1"/>
  <c r="F8" i="5"/>
  <c r="E307" i="9"/>
  <c r="B307" i="9" s="1"/>
  <c r="E312" i="9"/>
  <c r="B312" i="9" s="1"/>
  <c r="E320" i="9"/>
  <c r="B320" i="9" s="1"/>
  <c r="G302" i="1"/>
  <c r="H299" i="1"/>
  <c r="H421" i="1"/>
  <c r="E647" i="4"/>
  <c r="D641" i="1" s="1"/>
  <c r="H422" i="1"/>
  <c r="F236" i="9"/>
  <c r="B236" i="9" s="1"/>
  <c r="G730" i="1"/>
  <c r="G729" i="1"/>
  <c r="G726" i="1"/>
  <c r="G677" i="1"/>
  <c r="G676" i="1"/>
  <c r="E34" i="9"/>
  <c r="B34" i="9" s="1"/>
  <c r="H374" i="1"/>
  <c r="E373" i="4"/>
  <c r="D368" i="1" s="1"/>
  <c r="F379" i="4"/>
  <c r="F428" i="4"/>
  <c r="F427" i="4"/>
  <c r="E648" i="4"/>
  <c r="D642" i="1" s="1"/>
  <c r="H212" i="1"/>
  <c r="E202" i="4"/>
  <c r="D198" i="1" s="1"/>
  <c r="B244" i="9"/>
  <c r="F194" i="4"/>
  <c r="G190" i="1"/>
  <c r="F242" i="9"/>
  <c r="B242" i="9" s="1"/>
  <c r="B240" i="9"/>
  <c r="E53" i="9"/>
  <c r="B53" i="9" s="1"/>
  <c r="B239" i="9"/>
  <c r="F238" i="9"/>
  <c r="B238" i="9" s="1"/>
  <c r="E50" i="9"/>
  <c r="B50" i="9" s="1"/>
  <c r="H174" i="1"/>
  <c r="F178" i="4"/>
  <c r="G166" i="1"/>
  <c r="E164" i="4"/>
  <c r="D160" i="1" s="1"/>
  <c r="G160" i="1" s="1"/>
  <c r="G161" i="1"/>
  <c r="E49" i="9"/>
  <c r="B49" i="9" s="1"/>
  <c r="G155" i="1"/>
  <c r="E153" i="4"/>
  <c r="D149" i="1" s="1"/>
  <c r="F153" i="4"/>
  <c r="H131" i="1"/>
  <c r="H130" i="1"/>
  <c r="F129" i="4"/>
  <c r="H121" i="1"/>
  <c r="G108" i="1"/>
  <c r="G113" i="1"/>
  <c r="F106" i="4"/>
  <c r="E46" i="9"/>
  <c r="B46" i="9" s="1"/>
  <c r="G64" i="1"/>
  <c r="G65" i="1"/>
  <c r="G46" i="1"/>
  <c r="H47" i="1"/>
  <c r="E49" i="4"/>
  <c r="D45" i="1" s="1"/>
  <c r="I1579" i="1"/>
  <c r="I1575" i="1"/>
  <c r="J1549" i="1"/>
  <c r="J1553" i="1"/>
  <c r="J1557" i="1"/>
  <c r="F83" i="4"/>
  <c r="D82" i="4"/>
  <c r="F114" i="6"/>
  <c r="H30" i="3"/>
  <c r="C79" i="1"/>
  <c r="C102" i="1"/>
  <c r="C1268" i="1"/>
  <c r="C1300" i="1"/>
  <c r="C1462" i="1"/>
  <c r="G1481" i="1"/>
  <c r="G1489" i="1"/>
  <c r="G1493" i="1"/>
  <c r="G1497" i="1"/>
  <c r="G1501" i="1"/>
  <c r="G1505" i="1"/>
  <c r="G1509" i="1"/>
  <c r="G1513" i="1"/>
  <c r="G1517" i="1"/>
  <c r="G1521" i="1"/>
  <c r="G1525" i="1"/>
  <c r="G1529" i="1"/>
  <c r="G1533" i="1"/>
  <c r="G1541" i="1"/>
  <c r="I1541" i="1" s="1"/>
  <c r="J1541" i="1"/>
  <c r="H1542" i="1"/>
  <c r="G1545" i="1"/>
  <c r="I1545" i="1" s="1"/>
  <c r="J1545" i="1"/>
  <c r="H1546" i="1"/>
  <c r="I1546" i="1" s="1"/>
  <c r="H1547" i="1"/>
  <c r="G1548" i="1"/>
  <c r="G1552" i="1"/>
  <c r="H1556" i="1"/>
  <c r="H1564" i="1"/>
  <c r="I1564" i="1" s="1"/>
  <c r="J1564" i="1"/>
  <c r="J1565" i="1"/>
  <c r="H1565" i="1"/>
  <c r="I1565" i="1" s="1"/>
  <c r="H1566" i="1"/>
  <c r="I1566" i="1" s="1"/>
  <c r="J1566" i="1"/>
  <c r="J1567" i="1"/>
  <c r="H1567" i="1"/>
  <c r="I1567" i="1" s="1"/>
  <c r="H1568" i="1"/>
  <c r="I1568" i="1" s="1"/>
  <c r="J1568" i="1"/>
  <c r="J1569" i="1"/>
  <c r="H1569" i="1"/>
  <c r="I1569" i="1" s="1"/>
  <c r="H1570" i="1"/>
  <c r="I1570" i="1" s="1"/>
  <c r="J1570" i="1"/>
  <c r="G1577" i="1"/>
  <c r="H1590" i="1"/>
  <c r="H1592" i="1"/>
  <c r="H1606" i="1"/>
  <c r="H1608" i="1"/>
  <c r="H1638" i="1"/>
  <c r="H1640" i="1"/>
  <c r="H1662" i="1"/>
  <c r="H1664" i="1"/>
  <c r="H1680" i="1"/>
  <c r="G1680" i="1"/>
  <c r="F492" i="4"/>
  <c r="D491" i="4"/>
  <c r="I1542" i="1"/>
  <c r="H1684" i="1"/>
  <c r="G1684" i="1"/>
  <c r="F39" i="4"/>
  <c r="D7" i="4"/>
  <c r="H338" i="9"/>
  <c r="E177" i="5"/>
  <c r="D3" i="1"/>
  <c r="D4" i="1"/>
  <c r="D137" i="1"/>
  <c r="D1207" i="1"/>
  <c r="D1223" i="1"/>
  <c r="D1431" i="1"/>
  <c r="H1482" i="1"/>
  <c r="G1484" i="1"/>
  <c r="H1486" i="1"/>
  <c r="G1488" i="1"/>
  <c r="H1490" i="1"/>
  <c r="G1492" i="1"/>
  <c r="H1494" i="1"/>
  <c r="G1496" i="1"/>
  <c r="H1498" i="1"/>
  <c r="G1500" i="1"/>
  <c r="H1502" i="1"/>
  <c r="G1504" i="1"/>
  <c r="H1506" i="1"/>
  <c r="G1508" i="1"/>
  <c r="H1510" i="1"/>
  <c r="G1512" i="1"/>
  <c r="H1514" i="1"/>
  <c r="G1516" i="1"/>
  <c r="H1518" i="1"/>
  <c r="G1520" i="1"/>
  <c r="H1522" i="1"/>
  <c r="G1524" i="1"/>
  <c r="H1526" i="1"/>
  <c r="G1528" i="1"/>
  <c r="H1530" i="1"/>
  <c r="G1532" i="1"/>
  <c r="H1534" i="1"/>
  <c r="G1536" i="1"/>
  <c r="G1540" i="1"/>
  <c r="I1544" i="1"/>
  <c r="H1548" i="1"/>
  <c r="G1549" i="1"/>
  <c r="I1549" i="1" s="1"/>
  <c r="H1551" i="1"/>
  <c r="I1551" i="1" s="1"/>
  <c r="J1551" i="1"/>
  <c r="H1552" i="1"/>
  <c r="G1553" i="1"/>
  <c r="I1553" i="1" s="1"/>
  <c r="G1557" i="1"/>
  <c r="I1557" i="1" s="1"/>
  <c r="H1559" i="1"/>
  <c r="I1559" i="1" s="1"/>
  <c r="J1559" i="1"/>
  <c r="J1560" i="1"/>
  <c r="H1560" i="1"/>
  <c r="I1560" i="1" s="1"/>
  <c r="H1561" i="1"/>
  <c r="I1561" i="1" s="1"/>
  <c r="J1561" i="1"/>
  <c r="J1562" i="1"/>
  <c r="H1562" i="1"/>
  <c r="I1562" i="1" s="1"/>
  <c r="G1572" i="1"/>
  <c r="J1578" i="1"/>
  <c r="H1578" i="1"/>
  <c r="I1578" i="1" s="1"/>
  <c r="H1579" i="1"/>
  <c r="J1579" i="1"/>
  <c r="J1580" i="1"/>
  <c r="H1580" i="1"/>
  <c r="I1580" i="1" s="1"/>
  <c r="H1581" i="1"/>
  <c r="I1581" i="1" s="1"/>
  <c r="J1581" i="1"/>
  <c r="G1582" i="1"/>
  <c r="F407" i="4"/>
  <c r="D406" i="4"/>
  <c r="G1483" i="1"/>
  <c r="G1487" i="1"/>
  <c r="G1491" i="1"/>
  <c r="G1495" i="1"/>
  <c r="G1499" i="1"/>
  <c r="G1503" i="1"/>
  <c r="G1507" i="1"/>
  <c r="G1511" i="1"/>
  <c r="G1515" i="1"/>
  <c r="G1519" i="1"/>
  <c r="G1523" i="1"/>
  <c r="G1527" i="1"/>
  <c r="G1531" i="1"/>
  <c r="G1535" i="1"/>
  <c r="G1539" i="1"/>
  <c r="G1543" i="1"/>
  <c r="I1543" i="1" s="1"/>
  <c r="J1543" i="1"/>
  <c r="G1547" i="1"/>
  <c r="D1555" i="1"/>
  <c r="G1555" i="1" s="1"/>
  <c r="J1573" i="1"/>
  <c r="H1573" i="1"/>
  <c r="I1573" i="1" s="1"/>
  <c r="H1574" i="1"/>
  <c r="I1574" i="1" s="1"/>
  <c r="J1574" i="1"/>
  <c r="J1575" i="1"/>
  <c r="H1575" i="1"/>
  <c r="H1576" i="1"/>
  <c r="I1576" i="1" s="1"/>
  <c r="J1576" i="1"/>
  <c r="D571" i="4"/>
  <c r="F578" i="4"/>
  <c r="D51" i="8"/>
  <c r="C1629" i="1"/>
  <c r="F165" i="4"/>
  <c r="D273" i="4"/>
  <c r="F278" i="4"/>
  <c r="E491" i="4"/>
  <c r="D485" i="1" s="1"/>
  <c r="D522" i="4"/>
  <c r="E584" i="4"/>
  <c r="E7" i="5"/>
  <c r="F13" i="5"/>
  <c r="D12" i="5"/>
  <c r="E69" i="5"/>
  <c r="G336" i="9"/>
  <c r="E336" i="9" s="1"/>
  <c r="B336" i="9" s="1"/>
  <c r="F256" i="5"/>
  <c r="D255" i="5"/>
  <c r="D251" i="5" s="1"/>
  <c r="H33" i="3"/>
  <c r="F44" i="4"/>
  <c r="D43" i="4"/>
  <c r="F140" i="4"/>
  <c r="F208" i="4"/>
  <c r="D202" i="4"/>
  <c r="F355" i="4"/>
  <c r="D354" i="4"/>
  <c r="F361" i="4"/>
  <c r="D360" i="4"/>
  <c r="E431" i="4"/>
  <c r="F480" i="4"/>
  <c r="D479" i="4"/>
  <c r="D629" i="4"/>
  <c r="F636" i="4"/>
  <c r="F71" i="5"/>
  <c r="D70" i="5"/>
  <c r="F178" i="5"/>
  <c r="F297" i="5"/>
  <c r="E296" i="5"/>
  <c r="D1300" i="1" s="1"/>
  <c r="F6" i="6"/>
  <c r="D5" i="6"/>
  <c r="E5" i="7"/>
  <c r="D44" i="8"/>
  <c r="H1679" i="1"/>
  <c r="G1679" i="1"/>
  <c r="H1683" i="1"/>
  <c r="G1683" i="1"/>
  <c r="F53" i="4"/>
  <c r="F125" i="4"/>
  <c r="F222" i="4"/>
  <c r="D221" i="4"/>
  <c r="F309" i="4"/>
  <c r="D321" i="4"/>
  <c r="F388" i="4"/>
  <c r="D647" i="4"/>
  <c r="F432" i="4"/>
  <c r="D431" i="4"/>
  <c r="E479" i="4"/>
  <c r="D473" i="1" s="1"/>
  <c r="D536" i="4"/>
  <c r="F598" i="4"/>
  <c r="D597" i="4"/>
  <c r="F82" i="5"/>
  <c r="F220" i="5"/>
  <c r="D219" i="5"/>
  <c r="E5" i="6"/>
  <c r="F90" i="6"/>
  <c r="D89" i="6"/>
  <c r="F473" i="4"/>
  <c r="F589" i="4"/>
  <c r="G316" i="9"/>
  <c r="G315" i="9"/>
  <c r="F181" i="5"/>
  <c r="F197" i="5"/>
  <c r="F203" i="5"/>
  <c r="G180" i="9"/>
  <c r="E314" i="9"/>
  <c r="B314" i="9" s="1"/>
  <c r="H316" i="9"/>
  <c r="H315" i="9"/>
  <c r="E29" i="9"/>
  <c r="B29" i="9" s="1"/>
  <c r="B35" i="9"/>
  <c r="E45" i="9"/>
  <c r="B45" i="9" s="1"/>
  <c r="B51" i="9"/>
  <c r="E61" i="9"/>
  <c r="B61" i="9" s="1"/>
  <c r="B67" i="9"/>
  <c r="E77" i="9"/>
  <c r="B77" i="9" s="1"/>
  <c r="B83" i="9"/>
  <c r="E93" i="9"/>
  <c r="B93" i="9" s="1"/>
  <c r="B99" i="9"/>
  <c r="E109" i="9"/>
  <c r="B109" i="9" s="1"/>
  <c r="B115" i="9"/>
  <c r="B123" i="9"/>
  <c r="B132" i="9"/>
  <c r="B140" i="9"/>
  <c r="H24" i="9"/>
  <c r="G24" i="9"/>
  <c r="E338" i="9"/>
  <c r="B338" i="9" s="1"/>
  <c r="D35" i="6"/>
  <c r="E25" i="9"/>
  <c r="B25" i="9" s="1"/>
  <c r="E41" i="9"/>
  <c r="B41" i="9" s="1"/>
  <c r="B47" i="9"/>
  <c r="E57" i="9"/>
  <c r="B57" i="9" s="1"/>
  <c r="B63" i="9"/>
  <c r="E73" i="9"/>
  <c r="B73" i="9" s="1"/>
  <c r="B79" i="9"/>
  <c r="E89" i="9"/>
  <c r="B89" i="9" s="1"/>
  <c r="B95" i="9"/>
  <c r="E105" i="9"/>
  <c r="B105" i="9" s="1"/>
  <c r="B111" i="9"/>
  <c r="E121" i="9"/>
  <c r="B121" i="9" s="1"/>
  <c r="E129" i="9"/>
  <c r="B129" i="9" s="1"/>
  <c r="E134" i="9"/>
  <c r="B134" i="9" s="1"/>
  <c r="E138" i="9"/>
  <c r="B138" i="9" s="1"/>
  <c r="E142" i="9"/>
  <c r="B142" i="9" s="1"/>
  <c r="E146" i="9"/>
  <c r="B146" i="9" s="1"/>
  <c r="E154" i="9"/>
  <c r="B154" i="9" s="1"/>
  <c r="E158" i="9"/>
  <c r="B158" i="9" s="1"/>
  <c r="E166" i="9"/>
  <c r="B166" i="9" s="1"/>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G179" i="9"/>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152" i="9"/>
  <c r="B164" i="9"/>
  <c r="B172" i="9"/>
  <c r="E150" i="9"/>
  <c r="B150" i="9" s="1"/>
  <c r="E162" i="9"/>
  <c r="B162" i="9" s="1"/>
  <c r="E170" i="9"/>
  <c r="B170" i="9" s="1"/>
  <c r="H179" i="9"/>
  <c r="F237" i="9"/>
  <c r="B237" i="9" s="1"/>
  <c r="F253" i="9"/>
  <c r="B253" i="9" s="1"/>
  <c r="F269" i="9"/>
  <c r="B269" i="9" s="1"/>
  <c r="B275" i="9"/>
  <c r="F285" i="9"/>
  <c r="B285" i="9" s="1"/>
  <c r="B291" i="9"/>
  <c r="E326" i="9"/>
  <c r="B326" i="9" s="1"/>
  <c r="B328" i="9"/>
  <c r="F229" i="9"/>
  <c r="B229" i="9" s="1"/>
  <c r="B235" i="9"/>
  <c r="F245" i="9"/>
  <c r="B245" i="9" s="1"/>
  <c r="B251" i="9"/>
  <c r="B267" i="9"/>
  <c r="F277" i="9"/>
  <c r="B277" i="9" s="1"/>
  <c r="B283" i="9"/>
  <c r="F298" i="9"/>
  <c r="E318" i="9"/>
  <c r="B318" i="9" s="1"/>
  <c r="B340" i="9"/>
  <c r="B341" i="9"/>
  <c r="F342" i="9"/>
  <c r="F252" i="5" l="1"/>
  <c r="G1256" i="1"/>
  <c r="G1258" i="1"/>
  <c r="G1166" i="1"/>
  <c r="F147" i="5"/>
  <c r="G1152" i="1"/>
  <c r="E251" i="5"/>
  <c r="E176" i="5" s="1"/>
  <c r="D1180" i="1" s="1"/>
  <c r="F228" i="9"/>
  <c r="B228" i="9" s="1"/>
  <c r="B207" i="9"/>
  <c r="E315" i="9"/>
  <c r="B315" i="9" s="1"/>
  <c r="H1555" i="1"/>
  <c r="H1571" i="1"/>
  <c r="G1571" i="1"/>
  <c r="F373" i="4"/>
  <c r="E360" i="4"/>
  <c r="H368" i="1"/>
  <c r="G368" i="1"/>
  <c r="F648" i="4"/>
  <c r="H642" i="1"/>
  <c r="G642" i="1"/>
  <c r="E152" i="4"/>
  <c r="H160" i="1"/>
  <c r="F164" i="4"/>
  <c r="E24" i="9"/>
  <c r="B24" i="9" s="1"/>
  <c r="H149" i="1"/>
  <c r="G149" i="1"/>
  <c r="F49" i="4"/>
  <c r="H45" i="1"/>
  <c r="G45" i="1"/>
  <c r="E6" i="4"/>
  <c r="F597" i="4"/>
  <c r="C591" i="1"/>
  <c r="F321" i="4"/>
  <c r="C316" i="1"/>
  <c r="I33" i="3"/>
  <c r="D1538" i="1"/>
  <c r="F43" i="4"/>
  <c r="C39" i="1"/>
  <c r="G1207" i="1"/>
  <c r="H1207" i="1"/>
  <c r="G1300" i="1"/>
  <c r="H1300" i="1"/>
  <c r="E179" i="9"/>
  <c r="B179" i="9" s="1"/>
  <c r="G339" i="9"/>
  <c r="E339" i="9" s="1"/>
  <c r="B339" i="9" s="1"/>
  <c r="F219" i="5"/>
  <c r="C1223" i="1"/>
  <c r="D308" i="4"/>
  <c r="D141" i="6"/>
  <c r="F5" i="6"/>
  <c r="H27" i="3"/>
  <c r="C1401" i="1"/>
  <c r="F629" i="4"/>
  <c r="C623" i="1"/>
  <c r="D418" i="4"/>
  <c r="F360" i="4"/>
  <c r="C355" i="1"/>
  <c r="F202" i="4"/>
  <c r="C198" i="1"/>
  <c r="G346" i="9"/>
  <c r="E346" i="9" s="1"/>
  <c r="F12" i="5"/>
  <c r="D7" i="5"/>
  <c r="C1017" i="1"/>
  <c r="F522" i="4"/>
  <c r="C516" i="1"/>
  <c r="F273" i="4"/>
  <c r="C269" i="1"/>
  <c r="H1629" i="1"/>
  <c r="G1629" i="1"/>
  <c r="D152" i="4"/>
  <c r="G137" i="1"/>
  <c r="H137" i="1"/>
  <c r="H19" i="9"/>
  <c r="E19" i="9" s="1"/>
  <c r="B19" i="9" s="1"/>
  <c r="I24" i="3"/>
  <c r="D1181" i="1"/>
  <c r="F491" i="4"/>
  <c r="C485" i="1"/>
  <c r="I1552" i="1"/>
  <c r="G1268" i="1"/>
  <c r="H1268" i="1"/>
  <c r="H28" i="3"/>
  <c r="F35" i="6"/>
  <c r="C1431" i="1"/>
  <c r="F431" i="4"/>
  <c r="D430" i="4"/>
  <c r="C425" i="1"/>
  <c r="I23" i="3"/>
  <c r="D1074" i="1"/>
  <c r="D578" i="1"/>
  <c r="E535" i="4"/>
  <c r="F571" i="4"/>
  <c r="C565" i="1"/>
  <c r="E180" i="9"/>
  <c r="B180" i="9" s="1"/>
  <c r="F89" i="6"/>
  <c r="C1485" i="1"/>
  <c r="D535" i="4"/>
  <c r="F536" i="4"/>
  <c r="C530" i="1"/>
  <c r="F647" i="4"/>
  <c r="C641" i="1"/>
  <c r="F70" i="5"/>
  <c r="D69" i="5"/>
  <c r="C1075" i="1"/>
  <c r="F479" i="4"/>
  <c r="C473" i="1"/>
  <c r="F255" i="5"/>
  <c r="C1259" i="1"/>
  <c r="D177" i="5"/>
  <c r="D45" i="8"/>
  <c r="K1481" i="9" s="1"/>
  <c r="C1628" i="1"/>
  <c r="F406" i="4"/>
  <c r="C401" i="1"/>
  <c r="G4" i="1"/>
  <c r="H4" i="1"/>
  <c r="I1548" i="1"/>
  <c r="G102" i="1"/>
  <c r="H102" i="1"/>
  <c r="F82" i="4"/>
  <c r="C78" i="1"/>
  <c r="I27" i="3"/>
  <c r="D1401" i="1"/>
  <c r="E141" i="6"/>
  <c r="E430" i="4"/>
  <c r="D425" i="1"/>
  <c r="F251" i="5"/>
  <c r="H25" i="3"/>
  <c r="C1255" i="1"/>
  <c r="E310" i="9"/>
  <c r="B310" i="9" s="1"/>
  <c r="E316" i="9"/>
  <c r="B316" i="9" s="1"/>
  <c r="F221" i="4"/>
  <c r="C217" i="1"/>
  <c r="I39" i="3"/>
  <c r="C1621" i="1"/>
  <c r="F354" i="4"/>
  <c r="C349" i="1"/>
  <c r="E6" i="5"/>
  <c r="I22" i="3"/>
  <c r="D1012" i="1"/>
  <c r="I18" i="3"/>
  <c r="D148" i="1"/>
  <c r="E299" i="4"/>
  <c r="F7" i="4"/>
  <c r="D6" i="4"/>
  <c r="C3" i="1"/>
  <c r="G1462" i="1"/>
  <c r="H1462" i="1"/>
  <c r="G79" i="1"/>
  <c r="H79" i="1"/>
  <c r="I25" i="3" l="1"/>
  <c r="D1255" i="1"/>
  <c r="H1255" i="1" s="1"/>
  <c r="G343" i="9"/>
  <c r="E343" i="9" s="1"/>
  <c r="B343" i="9" s="1"/>
  <c r="G344" i="9"/>
  <c r="E344" i="9" s="1"/>
  <c r="B344" i="9" s="1"/>
  <c r="E418" i="4"/>
  <c r="D413" i="1" s="1"/>
  <c r="D355" i="1"/>
  <c r="H355" i="1" s="1"/>
  <c r="E417" i="4"/>
  <c r="D412" i="1" s="1"/>
  <c r="E422" i="4"/>
  <c r="D417" i="1" s="1"/>
  <c r="I17" i="3"/>
  <c r="D2" i="1"/>
  <c r="G78" i="1"/>
  <c r="H78" i="1"/>
  <c r="G1628" i="1"/>
  <c r="H1628" i="1"/>
  <c r="G565" i="1"/>
  <c r="H565" i="1"/>
  <c r="G516" i="1"/>
  <c r="H516" i="1"/>
  <c r="G355" i="1"/>
  <c r="H31" i="3"/>
  <c r="F141" i="6"/>
  <c r="C1537" i="1"/>
  <c r="G349" i="1"/>
  <c r="H349" i="1"/>
  <c r="D1537" i="1"/>
  <c r="H9" i="3" s="1"/>
  <c r="I31" i="3"/>
  <c r="I40" i="3"/>
  <c r="C1622" i="1"/>
  <c r="H11" i="3" s="1"/>
  <c r="G473" i="1"/>
  <c r="H473" i="1"/>
  <c r="G1431" i="1"/>
  <c r="H1431" i="1"/>
  <c r="E345" i="9"/>
  <c r="I10" i="3" s="1"/>
  <c r="B346" i="9"/>
  <c r="G1401" i="1"/>
  <c r="H1401" i="1"/>
  <c r="G348" i="9"/>
  <c r="E348" i="9" s="1"/>
  <c r="H1538" i="1"/>
  <c r="G1538" i="1"/>
  <c r="G591" i="1"/>
  <c r="H591" i="1"/>
  <c r="E639" i="4"/>
  <c r="D633" i="1" s="1"/>
  <c r="D424" i="1"/>
  <c r="G530" i="1"/>
  <c r="H530" i="1"/>
  <c r="E301" i="4"/>
  <c r="D297" i="1" s="1"/>
  <c r="E423" i="4"/>
  <c r="D295" i="1"/>
  <c r="E300" i="4"/>
  <c r="D296" i="1" s="1"/>
  <c r="G401" i="1"/>
  <c r="H401" i="1"/>
  <c r="H24" i="3"/>
  <c r="F177" i="5"/>
  <c r="D176" i="5"/>
  <c r="C1181" i="1"/>
  <c r="G641" i="1"/>
  <c r="H641" i="1"/>
  <c r="F535" i="4"/>
  <c r="D640" i="4"/>
  <c r="C529" i="1"/>
  <c r="E640" i="4"/>
  <c r="D634" i="1" s="1"/>
  <c r="D529" i="1"/>
  <c r="G425" i="1"/>
  <c r="H425" i="1"/>
  <c r="G269" i="1"/>
  <c r="H269" i="1"/>
  <c r="G1017" i="1"/>
  <c r="H1017" i="1"/>
  <c r="G198" i="1"/>
  <c r="H198" i="1"/>
  <c r="F418" i="4"/>
  <c r="C413" i="1"/>
  <c r="F308" i="4"/>
  <c r="D417" i="4"/>
  <c r="C303" i="1"/>
  <c r="F6" i="4"/>
  <c r="H17" i="3"/>
  <c r="D422" i="4"/>
  <c r="C2" i="1"/>
  <c r="H23" i="3"/>
  <c r="F69" i="5"/>
  <c r="C1074" i="1"/>
  <c r="G3" i="1"/>
  <c r="H3" i="1"/>
  <c r="H299" i="9"/>
  <c r="D1011" i="1"/>
  <c r="H1621" i="1"/>
  <c r="G1621" i="1"/>
  <c r="G217" i="1"/>
  <c r="H217" i="1"/>
  <c r="E643" i="4"/>
  <c r="G1259" i="1"/>
  <c r="H1259" i="1"/>
  <c r="G1075" i="1"/>
  <c r="H1075" i="1"/>
  <c r="G1485" i="1"/>
  <c r="H1485" i="1"/>
  <c r="G578" i="1"/>
  <c r="H578" i="1"/>
  <c r="D639" i="4"/>
  <c r="F430" i="4"/>
  <c r="C424" i="1"/>
  <c r="G485" i="1"/>
  <c r="H485" i="1"/>
  <c r="D299" i="4"/>
  <c r="F152" i="4"/>
  <c r="H18" i="3"/>
  <c r="C148" i="1"/>
  <c r="F7" i="5"/>
  <c r="H22" i="3"/>
  <c r="D6" i="5"/>
  <c r="C1012" i="1"/>
  <c r="G623" i="1"/>
  <c r="H623" i="1"/>
  <c r="G1223" i="1"/>
  <c r="H1223" i="1"/>
  <c r="G39" i="1"/>
  <c r="H39" i="1"/>
  <c r="G316" i="1"/>
  <c r="H316" i="1"/>
  <c r="G1255" i="1" l="1"/>
  <c r="E342" i="9"/>
  <c r="I11" i="3" s="1"/>
  <c r="K3" i="9"/>
  <c r="D301" i="4"/>
  <c r="F299" i="4"/>
  <c r="D423" i="4"/>
  <c r="C295" i="1"/>
  <c r="G1074" i="1"/>
  <c r="H1074" i="1"/>
  <c r="N3" i="9"/>
  <c r="G1622" i="1"/>
  <c r="H1622" i="1"/>
  <c r="F417" i="4"/>
  <c r="C412" i="1"/>
  <c r="F176" i="5"/>
  <c r="C1180" i="1"/>
  <c r="G148" i="1"/>
  <c r="H148" i="1"/>
  <c r="F639" i="4"/>
  <c r="C633" i="1"/>
  <c r="G2" i="1"/>
  <c r="H2" i="1"/>
  <c r="G413" i="1"/>
  <c r="H413" i="1"/>
  <c r="G529" i="1"/>
  <c r="H529" i="1"/>
  <c r="G1012" i="1"/>
  <c r="H1012" i="1"/>
  <c r="D300" i="4"/>
  <c r="G306" i="9"/>
  <c r="E306" i="9" s="1"/>
  <c r="B306" i="9" s="1"/>
  <c r="G299" i="9"/>
  <c r="E299" i="9" s="1"/>
  <c r="F6" i="5"/>
  <c r="C1011" i="1"/>
  <c r="D637" i="1"/>
  <c r="F422" i="4"/>
  <c r="D643" i="4"/>
  <c r="C417" i="1"/>
  <c r="G424" i="1"/>
  <c r="H424" i="1"/>
  <c r="G303" i="1"/>
  <c r="H303" i="1"/>
  <c r="F640" i="4"/>
  <c r="C634" i="1"/>
  <c r="G1181" i="1"/>
  <c r="H1181" i="1"/>
  <c r="E425" i="4"/>
  <c r="D420" i="1" s="1"/>
  <c r="E644" i="4"/>
  <c r="E645" i="4" s="1"/>
  <c r="D418" i="1"/>
  <c r="H20" i="9"/>
  <c r="E424" i="4"/>
  <c r="D419" i="1" s="1"/>
  <c r="B348" i="9"/>
  <c r="E347" i="9"/>
  <c r="I9" i="3" s="1"/>
  <c r="G1537" i="1"/>
  <c r="H1537" i="1"/>
  <c r="D425" i="4" l="1"/>
  <c r="F423" i="4"/>
  <c r="D644" i="4"/>
  <c r="C418" i="1"/>
  <c r="G20" i="9"/>
  <c r="E20" i="9" s="1"/>
  <c r="B20" i="9" s="1"/>
  <c r="F643" i="4"/>
  <c r="C637" i="1"/>
  <c r="D639" i="1"/>
  <c r="G633" i="1"/>
  <c r="H633" i="1"/>
  <c r="G1180" i="1"/>
  <c r="H1180" i="1"/>
  <c r="E646" i="4"/>
  <c r="D638" i="1"/>
  <c r="G634" i="1"/>
  <c r="H634" i="1"/>
  <c r="H8" i="3"/>
  <c r="G1011" i="1"/>
  <c r="H1011" i="1"/>
  <c r="F300" i="4"/>
  <c r="C296" i="1"/>
  <c r="F301" i="4"/>
  <c r="C297" i="1"/>
  <c r="G417" i="1"/>
  <c r="H417" i="1"/>
  <c r="B299" i="9"/>
  <c r="D424" i="4"/>
  <c r="G412" i="1"/>
  <c r="H412" i="1"/>
  <c r="G295" i="1"/>
  <c r="H295" i="1"/>
  <c r="G296" i="1" l="1"/>
  <c r="H296" i="1"/>
  <c r="D646" i="4"/>
  <c r="F644" i="4"/>
  <c r="C638" i="1"/>
  <c r="G297" i="1"/>
  <c r="H297" i="1"/>
  <c r="D645" i="4"/>
  <c r="M3" i="9"/>
  <c r="E650" i="4"/>
  <c r="D640" i="1"/>
  <c r="G637" i="1"/>
  <c r="H637" i="1"/>
  <c r="G418" i="1"/>
  <c r="H418" i="1"/>
  <c r="F424" i="4"/>
  <c r="C419" i="1"/>
  <c r="E649" i="4"/>
  <c r="F425" i="4"/>
  <c r="C420" i="1"/>
  <c r="G420" i="1" l="1"/>
  <c r="H420" i="1"/>
  <c r="G334" i="9"/>
  <c r="H334" i="9"/>
  <c r="G638" i="1"/>
  <c r="H638" i="1"/>
  <c r="I19" i="3"/>
  <c r="D643" i="1"/>
  <c r="D644" i="1"/>
  <c r="I20" i="3"/>
  <c r="D650" i="4"/>
  <c r="F646" i="4"/>
  <c r="C640" i="1"/>
  <c r="G419" i="1"/>
  <c r="H419" i="1"/>
  <c r="D649" i="4"/>
  <c r="F645" i="4"/>
  <c r="C639" i="1"/>
  <c r="G297" i="9"/>
  <c r="E297" i="9" s="1"/>
  <c r="B297" i="9" s="1"/>
  <c r="H20" i="3" l="1"/>
  <c r="F650" i="4"/>
  <c r="C644" i="1"/>
  <c r="H19" i="3"/>
  <c r="F649" i="4"/>
  <c r="C643" i="1"/>
  <c r="E334" i="9"/>
  <c r="G639" i="1"/>
  <c r="H639" i="1"/>
  <c r="H7" i="3"/>
  <c r="G640" i="1"/>
  <c r="H640" i="1"/>
  <c r="J3" i="9" l="1"/>
  <c r="G643" i="1"/>
  <c r="H643" i="1"/>
  <c r="B334" i="9"/>
  <c r="E298" i="9"/>
  <c r="I8" i="3" s="1"/>
  <c r="G644" i="1"/>
  <c r="H644" i="1"/>
  <c r="L293" i="9" l="1"/>
  <c r="F293" i="9" s="1"/>
  <c r="H295" i="9"/>
  <c r="G295" i="9"/>
  <c r="H18" i="9"/>
  <c r="G16" i="9"/>
  <c r="K6" i="9"/>
  <c r="H22" i="9"/>
  <c r="G18" i="9"/>
  <c r="M15" i="9"/>
  <c r="I12" i="9"/>
  <c r="H21" i="9"/>
  <c r="I17" i="9"/>
  <c r="J11" i="9"/>
  <c r="I8" i="9"/>
  <c r="K10" i="9"/>
  <c r="J7" i="9"/>
  <c r="J8" i="9"/>
  <c r="I13" i="9"/>
  <c r="J9" i="9"/>
  <c r="H15" i="9"/>
  <c r="I7" i="9"/>
  <c r="K13" i="9"/>
  <c r="J5" i="9"/>
  <c r="K9" i="9"/>
  <c r="G21" i="9"/>
  <c r="G22" i="9"/>
  <c r="J12" i="9"/>
  <c r="K8" i="9"/>
  <c r="J13" i="9"/>
  <c r="J6" i="9"/>
  <c r="I11" i="9"/>
  <c r="H17" i="9"/>
  <c r="I9" i="9"/>
  <c r="G15" i="9"/>
  <c r="L16" i="9"/>
  <c r="L15" i="9"/>
  <c r="I5" i="9"/>
  <c r="K11" i="9"/>
  <c r="H16" i="9"/>
  <c r="I6" i="9"/>
  <c r="K12" i="9"/>
  <c r="G17" i="9"/>
  <c r="K5" i="9"/>
  <c r="J10" i="9"/>
  <c r="M16" i="9"/>
  <c r="K7" i="9"/>
  <c r="J17" i="9"/>
  <c r="F15" i="9" l="1"/>
  <c r="E10" i="9"/>
  <c r="B10" i="9" s="1"/>
  <c r="E6" i="9"/>
  <c r="B6" i="9" s="1"/>
  <c r="E295" i="9"/>
  <c r="B295" i="9" s="1"/>
  <c r="F16" i="9"/>
  <c r="F14" i="9" s="1"/>
  <c r="E11" i="9"/>
  <c r="B11" i="9" s="1"/>
  <c r="E18" i="9"/>
  <c r="B18" i="9" s="1"/>
  <c r="E13" i="9"/>
  <c r="B13" i="9" s="1"/>
  <c r="E17" i="9"/>
  <c r="B17" i="9" s="1"/>
  <c r="E15" i="9"/>
  <c r="E22" i="9"/>
  <c r="B22" i="9" s="1"/>
  <c r="E12" i="9"/>
  <c r="B12" i="9" s="1"/>
  <c r="E8" i="9"/>
  <c r="B8" i="9" s="1"/>
  <c r="E5" i="9"/>
  <c r="E9" i="9"/>
  <c r="B9" i="9" s="1"/>
  <c r="E21" i="9"/>
  <c r="B21" i="9" s="1"/>
  <c r="E7" i="9"/>
  <c r="B7" i="9" s="1"/>
  <c r="E16" i="9"/>
  <c r="B293" i="9"/>
  <c r="F23" i="9"/>
  <c r="E23" i="9" l="1"/>
  <c r="I7" i="3" s="1"/>
  <c r="B16" i="9"/>
  <c r="F3" i="9"/>
  <c r="B15" i="9"/>
  <c r="E14" i="9"/>
  <c r="I13" i="3" s="1"/>
  <c r="B5" i="9"/>
  <c r="E4" i="9"/>
  <c r="E3" i="9" l="1"/>
</calcChain>
</file>

<file path=xl/sharedStrings.xml><?xml version="1.0" encoding="utf-8"?>
<sst xmlns="http://schemas.openxmlformats.org/spreadsheetml/2006/main" count="4733" uniqueCount="3657">
  <si>
    <t>Obveznik:</t>
  </si>
  <si>
    <t>31067 - Hrvatsko narodno kazalište Ivana pl. Zajca Rijeka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</si>
  <si>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</si>
  <si>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</si>
  <si>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</si>
  <si>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</si>
  <si>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</si>
  <si>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</si>
  <si>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</si>
  <si>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</si>
  <si>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</si>
  <si>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</si>
  <si>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</si>
  <si>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</si>
  <si>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</si>
  <si>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</si>
  <si>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</si>
  <si>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</si>
  <si>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</si>
  <si>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</si>
  <si>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</si>
  <si>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</si>
  <si>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</si>
  <si>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</si>
  <si>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</si>
  <si>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</si>
  <si>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</si>
  <si>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</si>
  <si>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</si>
  <si>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</si>
  <si>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</si>
  <si>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</si>
  <si>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</si>
  <si>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</si>
  <si>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</si>
  <si>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</si>
  <si>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</si>
  <si>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</si>
  <si>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</si>
  <si>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</si>
  <si>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</si>
  <si>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</si>
  <si>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</si>
  <si>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</si>
  <si>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</si>
  <si>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</si>
  <si>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</si>
  <si>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</si>
  <si>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</si>
  <si>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</si>
  <si>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</si>
  <si>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</si>
  <si>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</si>
  <si>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</si>
  <si>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</si>
  <si>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</si>
  <si>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</si>
  <si>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</si>
  <si>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</si>
  <si>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</si>
  <si>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</si>
  <si>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</si>
  <si>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</si>
  <si>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</si>
  <si>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</si>
  <si>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</si>
  <si>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</si>
  <si>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</si>
  <si>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</si>
  <si>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</si>
  <si>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</si>
  <si>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</si>
  <si>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</si>
  <si>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</si>
  <si>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</si>
  <si>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</si>
  <si>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</si>
  <si>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</si>
  <si>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</si>
  <si>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</si>
  <si>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</si>
  <si>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</si>
  <si>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</si>
  <si>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</si>
  <si>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</si>
  <si>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</si>
  <si>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</si>
  <si>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</si>
  <si>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</si>
  <si>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</si>
  <si>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</si>
  <si>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</si>
  <si>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</si>
  <si>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</si>
  <si>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</si>
  <si>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</si>
  <si>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</si>
  <si>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</si>
  <si>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</si>
  <si>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</si>
  <si>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</si>
  <si>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</si>
  <si>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</si>
  <si>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</si>
  <si>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</si>
  <si>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</si>
  <si>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</si>
  <si>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</si>
  <si>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</si>
  <si>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</si>
  <si>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</si>
  <si>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</si>
  <si>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</si>
  <si>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</si>
  <si>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</si>
  <si>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</si>
  <si>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</si>
  <si>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</si>
  <si>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</si>
  <si>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</si>
  <si>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</si>
  <si>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</si>
  <si>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</si>
  <si>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</si>
  <si>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</si>
  <si>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</si>
  <si>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</si>
  <si>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</si>
  <si>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</si>
  <si>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</si>
  <si>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</si>
  <si>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</si>
  <si>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</si>
  <si>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</si>
  <si>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</si>
  <si>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</si>
  <si>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</si>
  <si>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</si>
  <si>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</si>
  <si>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</si>
  <si>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</si>
  <si>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</si>
  <si>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</si>
  <si>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</si>
  <si>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</si>
  <si>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</si>
  <si>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</si>
  <si>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</si>
  <si>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</si>
  <si>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</si>
  <si>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</si>
  <si>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</si>
  <si>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</si>
  <si>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</si>
  <si>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</si>
  <si>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</si>
  <si>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</si>
  <si>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</si>
  <si>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</si>
  <si>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</si>
  <si>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</si>
  <si>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</si>
  <si>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</si>
  <si>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</si>
  <si>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</si>
  <si>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</si>
  <si>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</si>
  <si>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</si>
  <si>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</si>
  <si>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</si>
  <si>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</si>
  <si>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</si>
  <si>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</si>
  <si>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</si>
  <si>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</si>
  <si>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</si>
  <si>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</si>
  <si>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</si>
  <si>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</si>
  <si>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</si>
  <si>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</si>
  <si>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</si>
  <si>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</si>
  <si>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</si>
  <si>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</si>
  <si>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</si>
  <si>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</si>
  <si>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</si>
  <si>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</si>
  <si>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</si>
  <si>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</si>
  <si>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</si>
  <si>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</si>
  <si>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</si>
  <si>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</si>
  <si>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</si>
  <si>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</si>
  <si>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</si>
  <si>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</si>
  <si>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</si>
  <si>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</si>
  <si>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</si>
  <si>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</si>
  <si>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</si>
  <si>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</si>
  <si>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</si>
  <si>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</si>
  <si>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</si>
  <si>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</si>
  <si>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</si>
  <si>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</si>
  <si>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</si>
  <si>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</si>
  <si>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</si>
  <si>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</si>
  <si>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</si>
  <si>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</si>
  <si>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</si>
  <si>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</si>
  <si>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</si>
  <si>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</si>
  <si>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</si>
  <si>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</si>
  <si>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</si>
  <si>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</si>
  <si>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</si>
  <si>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</si>
  <si>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</si>
  <si>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</si>
  <si>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</si>
  <si>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</si>
  <si>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</si>
  <si>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</si>
  <si>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</si>
  <si>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</si>
  <si>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</si>
  <si>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</si>
  <si>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</si>
  <si>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</si>
  <si>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</si>
  <si>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</si>
  <si>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</si>
  <si>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</si>
  <si>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</si>
  <si>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</si>
  <si>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</si>
  <si>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</si>
  <si>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</si>
  <si>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</si>
  <si>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</si>
  <si>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</si>
  <si>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</si>
  <si>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</si>
  <si>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</si>
  <si>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</si>
  <si>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</si>
  <si>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</si>
  <si>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</si>
  <si>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</si>
  <si>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</si>
  <si>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</si>
  <si>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</si>
  <si>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</si>
  <si>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</si>
  <si>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</si>
  <si>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</si>
  <si>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</si>
  <si>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</si>
  <si>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</si>
  <si>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</si>
  <si>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</si>
  <si>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</si>
  <si>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</si>
  <si>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</si>
  <si>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</si>
  <si>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</si>
  <si>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</si>
  <si>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</si>
  <si>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</si>
  <si>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</si>
  <si>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</si>
  <si>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</si>
  <si>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</si>
  <si>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</si>
  <si>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</si>
  <si>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</si>
  <si>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</si>
  <si>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</si>
  <si>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</si>
  <si>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</si>
  <si>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</si>
  <si>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</si>
  <si>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</si>
  <si>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</si>
  <si>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</si>
  <si>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</si>
  <si>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</si>
  <si>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</si>
  <si>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</si>
  <si>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</si>
  <si>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</si>
  <si>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</si>
  <si>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</si>
  <si>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</si>
  <si>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</si>
  <si>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</si>
  <si>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</si>
  <si>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</si>
  <si>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</si>
  <si>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</si>
  <si>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</si>
  <si>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</si>
  <si>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</si>
  <si>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</si>
  <si>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</si>
  <si>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</si>
  <si>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</si>
  <si>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</si>
  <si>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</si>
  <si>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</si>
  <si>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</si>
  <si>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</si>
  <si>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</si>
  <si>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</si>
  <si>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</si>
  <si>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</si>
  <si>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</si>
  <si>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</si>
  <si>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</si>
  <si>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</si>
  <si>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</si>
  <si>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</si>
  <si>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</si>
  <si>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</si>
  <si>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</si>
  <si>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</si>
  <si>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</si>
  <si>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</si>
  <si>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</si>
  <si>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</si>
  <si>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</si>
  <si>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</si>
  <si>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</si>
  <si>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</si>
  <si>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</si>
  <si>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</si>
  <si>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</si>
  <si>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</si>
  <si>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</si>
  <si>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</si>
  <si>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</si>
  <si>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</si>
  <si>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</si>
  <si>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</si>
  <si>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</si>
  <si>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</si>
  <si>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</si>
  <si>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</si>
  <si>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</si>
  <si>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</si>
  <si>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</si>
  <si>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</si>
  <si>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</si>
  <si>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</si>
  <si>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</si>
  <si>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</si>
  <si>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</si>
  <si>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</si>
  <si>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</si>
  <si>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</si>
  <si>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</si>
  <si>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</si>
  <si>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</si>
  <si>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</si>
  <si>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</si>
  <si>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</si>
  <si>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</si>
  <si>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</si>
  <si>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</si>
  <si>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</si>
  <si>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</si>
  <si>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</si>
  <si>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</si>
  <si>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</si>
  <si>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</si>
  <si>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</si>
  <si>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</si>
  <si>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</si>
  <si>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</si>
  <si>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</si>
  <si>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</si>
  <si>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</si>
  <si>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</si>
  <si>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</si>
  <si>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</si>
  <si>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</si>
  <si>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</si>
  <si>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</si>
  <si>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</si>
  <si>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</si>
  <si>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</si>
  <si>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</si>
  <si>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</si>
  <si>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</si>
  <si>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</si>
  <si>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</si>
  <si>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</si>
  <si>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</si>
  <si>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</si>
  <si>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</si>
  <si>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</si>
  <si>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</si>
  <si>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</si>
  <si>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</si>
  <si>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</si>
  <si>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</si>
  <si>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</si>
  <si>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</si>
  <si>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</si>
  <si>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</si>
  <si>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</si>
  <si>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</si>
  <si>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</si>
  <si>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</si>
  <si>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</si>
  <si>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</si>
  <si>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</si>
  <si>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</si>
  <si>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</si>
  <si>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</si>
  <si>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</si>
  <si>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</si>
  <si>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</si>
  <si>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</si>
  <si>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</si>
  <si>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</si>
  <si>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</si>
  <si>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</si>
  <si>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</si>
  <si>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</si>
  <si>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</si>
  <si>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</si>
  <si>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</si>
  <si>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</si>
  <si>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</si>
  <si>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</si>
  <si>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</si>
  <si>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</si>
  <si>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</si>
  <si>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</si>
  <si>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</si>
  <si>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</si>
  <si>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</si>
  <si>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</si>
  <si>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</si>
  <si>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</si>
  <si>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</si>
  <si>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</si>
  <si>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</si>
  <si>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</si>
  <si>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</si>
  <si>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</si>
  <si>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</si>
  <si>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</si>
  <si>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</si>
  <si>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</si>
  <si>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</si>
  <si>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</si>
  <si>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</si>
  <si>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</si>
  <si>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</si>
  <si>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</si>
  <si>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</si>
  <si>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</si>
  <si>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</si>
  <si>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</si>
  <si>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</si>
  <si>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</si>
  <si>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</si>
  <si>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</si>
  <si>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</si>
  <si>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</si>
  <si>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</si>
  <si>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</si>
  <si>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</si>
  <si>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</si>
  <si>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</si>
  <si>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</si>
  <si>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</si>
  <si>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</si>
  <si>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</si>
  <si>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</si>
  <si>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</si>
  <si>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</si>
  <si>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</si>
  <si>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</si>
  <si>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</si>
  <si>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</si>
  <si>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</si>
  <si>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</si>
  <si>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</si>
  <si>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</si>
  <si>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</si>
  <si>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</si>
  <si>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</si>
  <si>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</si>
  <si>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</si>
  <si>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</si>
  <si>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</si>
  <si>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</si>
  <si>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</si>
  <si>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</si>
  <si>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</si>
  <si>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</si>
  <si>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</si>
  <si>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</si>
  <si>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</si>
  <si>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</si>
  <si>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</si>
  <si>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</si>
  <si>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</si>
  <si>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</si>
  <si>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</si>
  <si>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</si>
  <si>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</si>
  <si>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</si>
  <si>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</si>
  <si>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</si>
  <si>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</si>
  <si>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</si>
  <si>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</si>
  <si>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</si>
  <si>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</si>
  <si>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</si>
  <si>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</si>
  <si>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</si>
  <si>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</si>
  <si>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</si>
  <si>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</si>
  <si>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</si>
  <si>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</si>
  <si>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</si>
  <si>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</si>
  <si>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</si>
  <si>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</si>
  <si>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</si>
  <si>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</si>
  <si>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</si>
  <si>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</si>
  <si>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</si>
  <si>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</si>
  <si>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</si>
  <si>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</si>
  <si>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</si>
  <si>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</si>
  <si>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</si>
  <si>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</si>
  <si>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</si>
  <si>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</si>
  <si>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</si>
  <si>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</si>
  <si>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</si>
  <si>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</si>
  <si>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</si>
  <si>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</si>
  <si>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</si>
  <si>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</si>
  <si>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</si>
  <si>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</si>
  <si>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</si>
  <si>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</si>
  <si>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</si>
  <si>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</si>
  <si>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</si>
  <si>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</si>
  <si>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</si>
  <si>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</si>
  <si>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</si>
  <si>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</si>
  <si>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</si>
  <si>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</si>
  <si>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</si>
  <si>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</si>
  <si>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</si>
  <si>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</si>
  <si>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</si>
  <si>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</si>
  <si>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</si>
  <si>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</si>
  <si>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</si>
  <si>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</si>
  <si>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</si>
  <si>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</si>
  <si>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</si>
  <si>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</si>
  <si>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</si>
  <si>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</si>
  <si>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</si>
  <si>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</si>
  <si>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</si>
  <si>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</si>
  <si>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</si>
  <si>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</si>
  <si>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</si>
  <si>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</si>
  <si>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</si>
  <si>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</si>
  <si>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</si>
  <si>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</si>
  <si>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</si>
  <si>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</si>
  <si>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</si>
  <si>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</si>
  <si>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</si>
  <si>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</si>
  <si>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</si>
  <si>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</si>
  <si>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</si>
  <si>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</si>
  <si>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</si>
  <si>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</si>
  <si>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</si>
  <si>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</si>
  <si>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</si>
  <si>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</si>
  <si>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</si>
  <si>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</si>
  <si>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</si>
  <si>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</si>
  <si>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</si>
  <si>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</si>
  <si>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</si>
  <si>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</si>
  <si>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</si>
  <si>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</si>
  <si>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</si>
  <si>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</si>
  <si>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</si>
  <si>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</si>
  <si>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</si>
  <si>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</si>
  <si>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</si>
  <si>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</si>
  <si>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</si>
  <si>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</si>
  <si>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</si>
  <si>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</si>
  <si>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</si>
  <si>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</si>
  <si>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</si>
  <si>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</si>
  <si>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</si>
  <si>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</si>
  <si>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</si>
  <si>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</si>
  <si>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</si>
  <si>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</si>
  <si>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</si>
  <si>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</si>
  <si>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</si>
  <si>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</si>
  <si>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</si>
  <si>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</si>
  <si>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</si>
  <si>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</si>
  <si>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</si>
  <si>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</si>
  <si>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</si>
  <si>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</si>
  <si>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</si>
  <si>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</si>
  <si>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</si>
  <si>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</si>
  <si>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</si>
  <si>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</si>
  <si>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</si>
  <si>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</si>
  <si>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</si>
  <si>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</si>
  <si>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</si>
  <si>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</si>
  <si>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</si>
  <si>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</si>
  <si>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</si>
  <si>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</si>
  <si>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</si>
  <si>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</si>
  <si>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</si>
  <si>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</si>
  <si>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</si>
  <si>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</si>
  <si>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</si>
  <si>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</si>
  <si>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</si>
  <si>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</si>
  <si>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</si>
  <si>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</si>
  <si>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</si>
  <si>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</si>
  <si>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</si>
  <si>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</si>
  <si>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</si>
  <si>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</si>
  <si>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</si>
  <si>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</si>
  <si>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</si>
  <si>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</si>
  <si>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</si>
  <si>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</si>
  <si>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</si>
  <si>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</si>
  <si>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</si>
  <si>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</si>
  <si>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</si>
  <si>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</si>
  <si>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</si>
  <si>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</si>
  <si>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</si>
  <si>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</si>
  <si>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</si>
  <si>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</si>
  <si>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</si>
  <si>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</si>
  <si>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</si>
  <si>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</si>
  <si>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</si>
  <si>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</si>
  <si>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</si>
  <si>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</si>
  <si>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</si>
  <si>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</si>
  <si>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</si>
  <si>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</si>
  <si>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</si>
  <si>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</si>
  <si>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</si>
  <si>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</si>
  <si>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</si>
  <si>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</si>
  <si>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</si>
  <si>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</si>
  <si>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</si>
  <si>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</si>
  <si>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</si>
  <si>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</si>
  <si>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</si>
  <si>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</si>
  <si>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</si>
  <si>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</si>
  <si>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</si>
  <si>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</si>
  <si>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</si>
  <si>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</si>
  <si>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</si>
  <si>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</si>
  <si>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</si>
  <si>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</si>
  <si>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</si>
  <si>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</si>
  <si>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</si>
  <si>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</si>
  <si>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</si>
  <si>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</si>
  <si>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</si>
  <si>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</si>
  <si>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</si>
  <si>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</si>
  <si>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</si>
  <si>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</si>
  <si>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</si>
  <si>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</si>
  <si>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</si>
  <si>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</si>
  <si>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</si>
  <si>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</si>
  <si>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</si>
  <si>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</si>
  <si>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</si>
  <si>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</si>
  <si>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</si>
  <si>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</si>
  <si>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</si>
  <si>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</si>
  <si>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</si>
  <si>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</si>
  <si>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</si>
  <si>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</si>
  <si>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</si>
  <si>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</si>
  <si>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</si>
  <si>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</si>
  <si>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</si>
  <si>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</si>
  <si>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</si>
  <si>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</si>
  <si>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</si>
  <si>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</si>
  <si>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</si>
  <si>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</si>
  <si>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</si>
  <si>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</si>
  <si>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</si>
  <si>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</si>
  <si>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</si>
  <si>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</si>
  <si>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</si>
  <si>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</si>
  <si>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</si>
  <si>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</si>
  <si>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</si>
  <si>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</si>
  <si>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</si>
  <si>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</si>
  <si>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</si>
  <si>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</si>
  <si>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</si>
  <si>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</si>
  <si>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</si>
  <si>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</si>
  <si>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</si>
  <si>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</si>
  <si>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</si>
  <si>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</si>
  <si>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</si>
  <si>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</si>
  <si>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</si>
  <si>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</si>
  <si>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</si>
  <si>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</si>
  <si>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</si>
  <si>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</si>
  <si>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</si>
  <si>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</si>
  <si>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</si>
  <si>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</si>
  <si>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</si>
  <si>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</si>
  <si>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</si>
  <si>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</si>
  <si>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</si>
  <si>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</si>
  <si>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</si>
  <si>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</si>
  <si>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</si>
  <si>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</si>
  <si>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</si>
  <si>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</si>
  <si>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</si>
  <si>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</si>
  <si>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</si>
  <si>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</si>
  <si>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</si>
  <si>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</si>
  <si>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</si>
  <si>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</si>
  <si>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</si>
  <si>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</si>
  <si>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</si>
  <si>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</si>
  <si>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</si>
  <si>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</si>
  <si>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</si>
  <si>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</si>
  <si>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</si>
  <si>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</si>
  <si>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</si>
  <si>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</si>
  <si>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</si>
  <si>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</si>
  <si>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</si>
  <si>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</si>
  <si>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</si>
  <si>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</si>
  <si>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</si>
  <si>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</si>
  <si>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</si>
  <si>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</si>
  <si>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</si>
  <si>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</si>
  <si>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</si>
  <si>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</si>
  <si>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</si>
  <si>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</si>
  <si>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</si>
  <si>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</si>
  <si>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</si>
  <si>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</si>
  <si>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</si>
  <si>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</si>
  <si>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</si>
  <si>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</si>
  <si>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</si>
  <si>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</si>
  <si>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</si>
  <si>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</si>
  <si>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</si>
  <si>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</si>
  <si>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</si>
  <si>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</si>
  <si>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</si>
  <si>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</si>
  <si>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</si>
  <si>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</si>
  <si>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</si>
  <si>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</si>
  <si>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</si>
  <si>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</si>
  <si>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</si>
  <si>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</si>
  <si>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</si>
  <si>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</si>
  <si>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</si>
  <si>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</si>
  <si>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</si>
  <si>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</si>
  <si>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</si>
  <si>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</si>
  <si>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</si>
  <si>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</si>
  <si>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</si>
  <si>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</si>
  <si>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</si>
  <si>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</si>
  <si>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</si>
  <si>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</si>
  <si>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</si>
  <si>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</si>
  <si>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</si>
  <si>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</si>
  <si>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</si>
  <si>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</si>
  <si>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</si>
  <si>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</si>
  <si>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</si>
  <si>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</si>
  <si>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</si>
  <si>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</si>
  <si>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</si>
  <si>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</si>
  <si>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</si>
  <si>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</si>
  <si>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</si>
  <si>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</si>
  <si>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</si>
  <si>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</si>
  <si>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</si>
  <si>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</si>
  <si>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</si>
  <si>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</si>
  <si>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</si>
  <si>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</si>
  <si>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</si>
  <si>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</si>
  <si>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</si>
  <si>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</si>
  <si>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</si>
  <si>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</si>
  <si>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</si>
  <si>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</si>
  <si>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</si>
  <si>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</si>
  <si>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</si>
  <si>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</si>
  <si>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</si>
  <si>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</si>
  <si>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</si>
  <si>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</si>
  <si>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</si>
  <si>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</si>
  <si>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</si>
  <si>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</si>
  <si>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</si>
  <si>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</si>
  <si>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</si>
  <si>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</si>
  <si>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</si>
  <si>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</si>
  <si>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</si>
  <si>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</si>
  <si>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</si>
  <si>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</si>
  <si>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</si>
  <si>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</si>
  <si>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</si>
  <si>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</si>
  <si>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</si>
  <si>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</si>
  <si>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</si>
  <si>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</si>
  <si>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</si>
  <si>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</si>
  <si>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</si>
  <si>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</si>
  <si>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</si>
  <si>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</si>
  <si>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</si>
  <si>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</si>
  <si>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</si>
  <si>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</si>
  <si>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</si>
  <si>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</si>
  <si>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</si>
  <si>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</si>
  <si>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</si>
  <si>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</si>
  <si>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</si>
  <si>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</si>
  <si>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</si>
  <si>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</si>
  <si>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</si>
  <si>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</si>
  <si>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</si>
  <si>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</si>
  <si>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</si>
  <si>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</si>
  <si>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</si>
  <si>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</si>
  <si>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</si>
  <si>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</si>
  <si>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</si>
  <si>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</si>
  <si>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</si>
  <si>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</si>
  <si>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</si>
  <si>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</si>
  <si>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</si>
  <si>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</si>
  <si>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</si>
  <si>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</si>
  <si>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</si>
  <si>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</si>
  <si>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</si>
  <si>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</si>
  <si>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</si>
  <si>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</si>
  <si>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</si>
  <si>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</si>
  <si>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</si>
  <si>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</si>
  <si>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</si>
  <si>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</si>
  <si>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</si>
  <si>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</si>
  <si>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</si>
  <si>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</si>
  <si>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</si>
  <si>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</si>
  <si>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</si>
  <si>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</si>
  <si>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</si>
  <si>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</si>
  <si>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</si>
  <si>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</si>
  <si>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</si>
  <si>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</si>
  <si>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</si>
  <si>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</si>
  <si>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</si>
  <si>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</si>
  <si>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</si>
  <si>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</si>
  <si>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</si>
  <si>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</si>
  <si>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</si>
  <si>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</si>
  <si>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</si>
  <si>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</si>
  <si>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</si>
  <si>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</si>
  <si>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</si>
  <si>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</si>
  <si>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</si>
  <si>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</si>
  <si>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</si>
  <si>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</si>
  <si>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</si>
  <si>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</si>
  <si>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</si>
  <si>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</si>
  <si>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</si>
  <si>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</si>
  <si>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</si>
  <si>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</si>
  <si>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</si>
  <si>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</si>
  <si>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</si>
  <si>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</si>
  <si>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</si>
  <si>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</si>
  <si>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</si>
  <si>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</si>
  <si>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</si>
  <si>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</si>
  <si>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</si>
  <si>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</si>
  <si>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</si>
  <si>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</si>
  <si>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</si>
  <si>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</si>
  <si>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</si>
  <si>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</si>
  <si>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</si>
  <si>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</si>
  <si>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</si>
  <si>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</si>
  <si>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</si>
  <si>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</si>
  <si>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</si>
  <si>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</si>
  <si>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</si>
  <si>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</si>
  <si>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</si>
  <si>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</si>
  <si>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</si>
  <si>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</si>
  <si>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</si>
  <si>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</si>
  <si>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</si>
  <si>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</si>
  <si>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</si>
  <si>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</si>
  <si>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</si>
  <si>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</si>
  <si>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</si>
  <si>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</si>
  <si>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</si>
  <si>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</si>
  <si>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</si>
  <si>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</si>
  <si>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</si>
  <si>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</si>
  <si>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</si>
  <si>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</si>
  <si>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</si>
  <si>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</si>
  <si>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</si>
  <si>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</si>
  <si>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</si>
  <si>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</si>
  <si>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</si>
  <si>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</si>
  <si>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</si>
  <si>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</si>
  <si>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</si>
  <si>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</si>
  <si>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</si>
  <si>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</si>
  <si>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</si>
  <si>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</si>
  <si>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</si>
  <si>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</si>
  <si>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</si>
  <si>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</si>
  <si>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</si>
  <si>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</si>
  <si>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</si>
  <si>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</si>
  <si>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</si>
  <si>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</si>
  <si>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</si>
  <si>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</si>
  <si>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</si>
  <si>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</si>
  <si>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</si>
  <si>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</si>
  <si>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</si>
  <si>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</si>
  <si>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</si>
  <si>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</si>
  <si>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</si>
  <si>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</si>
  <si>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</si>
  <si>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</si>
  <si>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</si>
  <si>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</si>
  <si>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</si>
  <si>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</si>
  <si>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</si>
  <si>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</si>
  <si>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</si>
  <si>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</si>
  <si>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</si>
  <si>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</si>
  <si>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</si>
  <si>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</si>
  <si>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</si>
  <si>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</si>
  <si>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</si>
  <si>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</si>
  <si>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</si>
  <si>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</si>
  <si>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</si>
  <si>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</si>
  <si>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</si>
  <si>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</si>
  <si>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</si>
  <si>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</si>
  <si>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</si>
  <si>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</si>
  <si>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</si>
  <si>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</si>
  <si>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</si>
  <si>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</si>
  <si>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</si>
  <si>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</si>
  <si>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</si>
  <si>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</si>
  <si>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</si>
  <si>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</si>
  <si>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</si>
  <si>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</si>
  <si>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</si>
  <si>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</si>
  <si>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</si>
  <si>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</si>
  <si>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</si>
  <si>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</si>
  <si>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</si>
  <si>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</si>
  <si>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</si>
  <si>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</si>
  <si>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</si>
  <si>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</si>
  <si>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</si>
  <si>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</si>
  <si>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</si>
  <si>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</si>
  <si>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</si>
  <si>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</si>
  <si>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</si>
  <si>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</si>
  <si>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</si>
  <si>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</si>
  <si>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</si>
  <si>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</si>
  <si>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</si>
  <si>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</si>
  <si>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</si>
  <si>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</si>
  <si>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</si>
  <si>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</si>
  <si>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</si>
  <si>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</si>
  <si>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</si>
  <si>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</si>
  <si>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</si>
  <si>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</si>
  <si>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</si>
  <si>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</si>
  <si>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</si>
  <si>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</si>
  <si>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</si>
  <si>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</si>
  <si>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</si>
  <si>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</si>
  <si>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</si>
  <si>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</si>
  <si>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</si>
  <si>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</si>
  <si>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</si>
  <si>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</si>
  <si>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</si>
  <si>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</si>
  <si>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</si>
  <si>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</si>
  <si>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</si>
  <si>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</si>
  <si>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</si>
  <si>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</si>
  <si>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</si>
  <si>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</si>
  <si>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</si>
  <si>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</si>
  <si>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</si>
  <si>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</si>
  <si>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</si>
  <si>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</si>
  <si>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</si>
  <si>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</si>
  <si>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</si>
  <si>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</si>
  <si>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</si>
  <si>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</si>
  <si>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</si>
  <si>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</si>
  <si>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</si>
  <si>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</si>
  <si>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</si>
  <si>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</si>
  <si>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</si>
  <si>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</si>
  <si>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</si>
  <si>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</si>
  <si>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</si>
  <si>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</si>
  <si>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</si>
  <si>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</si>
  <si>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</si>
  <si>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</si>
  <si>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</si>
  <si>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</si>
  <si>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</si>
  <si>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</si>
  <si>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</si>
  <si>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</si>
  <si>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</si>
  <si>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</si>
  <si>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</si>
  <si>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</si>
  <si>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</si>
  <si>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</si>
  <si>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</si>
  <si>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</si>
  <si>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</si>
  <si>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</si>
  <si>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</si>
  <si>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</si>
  <si>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</si>
  <si>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</si>
  <si>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</si>
  <si>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</si>
  <si>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</si>
  <si>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</si>
  <si>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</si>
  <si>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</si>
  <si>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</si>
  <si>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</si>
  <si>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</si>
  <si>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</si>
  <si>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</si>
  <si>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</si>
  <si>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</si>
  <si>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</si>
  <si>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</si>
  <si>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</si>
  <si>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</si>
  <si>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</si>
  <si>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</si>
  <si>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</si>
  <si>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</si>
  <si>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</si>
  <si>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</si>
  <si>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</si>
  <si>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</si>
  <si>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</si>
  <si>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</si>
  <si>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</si>
  <si>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</si>
  <si>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</si>
  <si>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</si>
  <si>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</si>
  <si>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</si>
  <si>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</si>
  <si>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</si>
  <si>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</si>
  <si>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</si>
  <si>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</si>
  <si>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</si>
  <si>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</si>
  <si>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</si>
  <si>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</si>
  <si>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</si>
  <si>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</si>
  <si>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</si>
  <si>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</si>
  <si>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</si>
  <si>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</si>
  <si>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</si>
  <si>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</si>
  <si>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</si>
  <si>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</si>
  <si>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</si>
  <si>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</si>
  <si>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</si>
  <si>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</si>
  <si>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</si>
  <si>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</si>
  <si>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</si>
  <si>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</si>
  <si>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</si>
  <si>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</si>
  <si>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</si>
  <si>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</si>
  <si>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</si>
  <si>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</si>
  <si>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</si>
  <si>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</si>
  <si>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</si>
  <si>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</si>
  <si>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</si>
  <si>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</si>
  <si>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</si>
  <si>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</si>
  <si>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</si>
  <si>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</si>
  <si>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</si>
  <si>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</si>
  <si>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</si>
  <si>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</si>
  <si>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</si>
  <si>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</si>
  <si>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</si>
  <si>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</si>
  <si>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</si>
  <si>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</si>
  <si>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</si>
  <si>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</si>
  <si>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</si>
  <si>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</si>
  <si>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</si>
  <si>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</si>
  <si>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</si>
  <si>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</si>
  <si>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</si>
  <si>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</si>
  <si>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</si>
  <si>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</si>
  <si>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</si>
  <si>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</si>
  <si>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</si>
  <si>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</si>
  <si>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</si>
  <si>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</si>
  <si>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</si>
  <si>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</si>
  <si>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</si>
  <si>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</si>
  <si>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</si>
  <si>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</si>
  <si>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</si>
  <si>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</si>
  <si>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</si>
  <si>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</si>
  <si>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</si>
  <si>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</si>
  <si>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</si>
  <si>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</si>
  <si>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</si>
  <si>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</si>
  <si>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</si>
  <si>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</si>
  <si>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</si>
  <si>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</si>
  <si>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</si>
  <si>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</si>
  <si>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</si>
  <si>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</si>
  <si>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</si>
  <si>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</si>
  <si>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</si>
  <si>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</si>
  <si>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</si>
  <si>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</si>
  <si>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</si>
  <si>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</si>
  <si>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</si>
  <si>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</si>
  <si>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</si>
  <si>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</si>
  <si>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</si>
  <si>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</si>
  <si>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</si>
  <si>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</si>
  <si>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</si>
  <si>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</si>
  <si>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</si>
  <si>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</si>
  <si>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</si>
  <si>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</si>
  <si>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</si>
  <si>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</si>
  <si>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</si>
  <si>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</si>
  <si>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</si>
  <si>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</si>
  <si>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</si>
  <si>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</si>
  <si>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</si>
  <si>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</si>
  <si>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</si>
  <si>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</si>
  <si>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</si>
  <si>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</si>
  <si>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</si>
  <si>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</si>
  <si>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</si>
  <si>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</si>
  <si>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</si>
  <si>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</si>
  <si>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</si>
  <si>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</si>
  <si>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</si>
  <si>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</si>
  <si>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</si>
  <si>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</si>
  <si>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</si>
  <si>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</si>
  <si>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</si>
  <si>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</si>
  <si>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</si>
  <si>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</si>
  <si>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</si>
  <si>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</si>
  <si>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</si>
  <si>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</si>
  <si>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</si>
  <si>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</si>
  <si>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</si>
  <si>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</si>
  <si>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</si>
  <si>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</si>
  <si>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</si>
  <si>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</si>
  <si>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</si>
  <si>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</si>
  <si>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</si>
  <si>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</si>
  <si>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</si>
  <si>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</si>
  <si>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</si>
  <si>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</si>
  <si>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</si>
  <si>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</si>
  <si>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</si>
  <si>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</si>
  <si>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</si>
  <si>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</si>
  <si>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</si>
  <si>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</si>
  <si>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</si>
  <si>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</si>
  <si>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</si>
  <si>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</si>
  <si>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</si>
  <si>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</si>
  <si>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</si>
  <si>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</si>
  <si>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</si>
  <si>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</si>
  <si>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</si>
  <si>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</si>
  <si>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</si>
  <si>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</si>
  <si>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</si>
  <si>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</si>
  <si>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</si>
  <si>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</si>
  <si>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</si>
  <si>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</si>
  <si>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</si>
  <si>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</si>
  <si>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</si>
  <si>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</si>
  <si>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</si>
  <si>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</si>
  <si>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</si>
  <si>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</si>
  <si>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</si>
  <si>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</si>
  <si>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</si>
  <si>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</si>
  <si>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</si>
  <si>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</si>
  <si>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</si>
  <si>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</si>
  <si>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</si>
  <si>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</si>
  <si>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</si>
  <si>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</si>
  <si>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</si>
  <si>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</si>
  <si>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</si>
  <si>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</si>
  <si>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</si>
  <si>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</si>
  <si>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</si>
  <si>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</si>
  <si>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</si>
  <si>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</si>
  <si>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</si>
  <si>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</si>
  <si>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</si>
  <si>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</si>
  <si>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</si>
  <si>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</si>
  <si>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</si>
  <si>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</si>
  <si>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</si>
  <si>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</si>
  <si>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</si>
  <si>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</si>
  <si>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</si>
  <si>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</si>
  <si>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</si>
  <si>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</si>
  <si>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</si>
  <si>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</si>
  <si>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</si>
  <si>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</si>
  <si>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</si>
  <si>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</si>
  <si>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</si>
  <si>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</si>
  <si>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</si>
  <si>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</si>
  <si>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</si>
  <si>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</si>
  <si>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</si>
  <si>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</si>
  <si>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</si>
  <si>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</si>
  <si>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</si>
  <si>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</si>
  <si>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</si>
  <si>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</si>
  <si>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</si>
  <si>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</si>
  <si>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</si>
  <si>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</si>
  <si>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</si>
  <si>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</si>
  <si>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</si>
  <si>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</si>
  <si>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</si>
  <si>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</si>
  <si>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</si>
  <si>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</si>
  <si>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</si>
  <si>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</si>
  <si>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</si>
  <si>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</si>
  <si>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</si>
  <si>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</si>
  <si>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</si>
  <si>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</si>
  <si>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</si>
  <si>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</si>
  <si>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</si>
  <si>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</si>
  <si>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</si>
  <si>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</si>
  <si>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</si>
  <si>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</si>
  <si>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</si>
  <si>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</si>
  <si>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</si>
  <si>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</si>
  <si>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</si>
  <si>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</si>
  <si>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</si>
  <si>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</si>
  <si>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</si>
  <si>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</si>
  <si>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</si>
  <si>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</si>
  <si>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</si>
  <si>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</si>
  <si>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</si>
  <si>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</si>
  <si>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</si>
  <si>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</si>
  <si>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</si>
  <si>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</si>
  <si>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</si>
  <si>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</si>
  <si>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</si>
  <si>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</si>
  <si>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</si>
  <si>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</si>
  <si>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</si>
  <si>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</si>
  <si>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</si>
  <si>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</si>
  <si>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</si>
  <si>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</si>
  <si>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</si>
  <si>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</si>
  <si>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</si>
  <si>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</si>
  <si>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</si>
  <si>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</si>
  <si>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</si>
  <si>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</si>
  <si>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</si>
  <si>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</si>
  <si>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</si>
  <si>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</si>
  <si>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</si>
  <si>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</si>
  <si>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</si>
  <si>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</si>
  <si>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</si>
  <si>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</si>
  <si>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</si>
  <si>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</si>
  <si>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</si>
  <si>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</si>
  <si>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</si>
  <si>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</si>
  <si>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</si>
  <si>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</si>
  <si>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</si>
  <si>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</si>
  <si>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</si>
  <si>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</si>
  <si>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</si>
  <si>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</si>
  <si>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</si>
  <si>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</si>
  <si>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</si>
  <si>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</si>
  <si>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</si>
  <si>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</si>
  <si>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</si>
  <si>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</si>
  <si>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</si>
  <si>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</si>
  <si>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</si>
  <si>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</si>
  <si>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</si>
  <si>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</si>
  <si>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</si>
  <si>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</si>
  <si>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</si>
  <si>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</si>
  <si>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</si>
  <si>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</si>
  <si>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</si>
  <si>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</si>
  <si>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</si>
  <si>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</si>
  <si>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</si>
  <si>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</si>
  <si>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</si>
  <si>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</si>
  <si>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</si>
  <si>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</si>
  <si>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</si>
  <si>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</si>
  <si>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</si>
  <si>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</si>
  <si>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</si>
  <si>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</si>
  <si>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</si>
  <si>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</si>
  <si>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</si>
  <si>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</si>
  <si>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</si>
  <si>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</si>
  <si>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</si>
  <si>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</si>
  <si>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</si>
  <si>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</si>
  <si>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</si>
  <si>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</si>
  <si>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</si>
  <si>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</si>
  <si>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</si>
  <si>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</si>
  <si>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</si>
  <si>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</si>
  <si>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</si>
  <si>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</si>
  <si>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</si>
  <si>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</si>
  <si>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</si>
  <si>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</si>
  <si>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</si>
  <si>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</si>
  <si>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</si>
  <si>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</si>
  <si>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</si>
  <si>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</si>
  <si>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</si>
  <si>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</si>
  <si>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</si>
  <si>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</si>
  <si>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</si>
  <si>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</si>
  <si>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</si>
  <si>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</si>
  <si>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</si>
  <si>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</si>
  <si>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</si>
  <si>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</si>
  <si>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</si>
  <si>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</si>
  <si>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</si>
  <si>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</si>
  <si>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</si>
  <si>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</si>
  <si>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</si>
  <si>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</si>
  <si>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</si>
  <si>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</si>
  <si>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</si>
  <si>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</si>
  <si>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</si>
  <si>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</si>
  <si>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</si>
  <si>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</si>
  <si>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</si>
  <si>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</si>
  <si>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</si>
  <si>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</si>
  <si>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</si>
  <si>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</si>
  <si>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</si>
  <si>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</si>
  <si>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</si>
  <si>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</si>
  <si>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</si>
  <si>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</si>
  <si>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</si>
  <si>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</si>
  <si>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</si>
  <si>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</si>
  <si>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</si>
  <si>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</si>
  <si>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</si>
  <si>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</si>
  <si>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</si>
  <si>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</si>
  <si>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</si>
  <si>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</si>
  <si>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</si>
  <si>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</si>
  <si>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</si>
  <si>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</si>
  <si>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</si>
  <si>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</si>
  <si>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</si>
  <si>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</si>
  <si>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</si>
  <si>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</si>
  <si>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</si>
  <si>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</si>
  <si>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</si>
  <si>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</si>
  <si>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</si>
  <si>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</si>
  <si>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</si>
  <si>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</si>
  <si>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</si>
  <si>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</si>
  <si>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</si>
  <si>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</si>
  <si>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</si>
  <si>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</si>
  <si>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</si>
  <si>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</si>
  <si>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</si>
  <si>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</si>
  <si>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</si>
  <si>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</si>
  <si>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</si>
  <si>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</si>
  <si>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</si>
  <si>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</si>
  <si>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</si>
  <si>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</si>
  <si>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</si>
  <si>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</si>
  <si>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</si>
  <si>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</si>
  <si>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</si>
  <si>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</si>
  <si>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</si>
  <si>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</si>
  <si>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</si>
  <si>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</si>
  <si>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</si>
  <si>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</si>
  <si>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</si>
  <si>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</si>
  <si>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</si>
  <si>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</si>
  <si>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</si>
  <si>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</si>
  <si>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</si>
  <si>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</si>
  <si>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</si>
  <si>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</si>
  <si>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</si>
  <si>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</si>
  <si>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</si>
  <si>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</si>
  <si>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</si>
  <si>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</si>
  <si>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</si>
  <si>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</si>
  <si>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</si>
  <si>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</si>
  <si>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</si>
  <si>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</si>
  <si>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</si>
  <si>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</si>
  <si>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</si>
  <si>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</si>
  <si>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</si>
  <si>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</si>
  <si>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</si>
  <si>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</si>
  <si>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</si>
  <si>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</si>
  <si>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</si>
  <si>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</si>
  <si>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</si>
  <si>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</si>
  <si>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</si>
  <si>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</si>
  <si>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</si>
  <si>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</si>
  <si>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</si>
  <si>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</si>
  <si>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</si>
  <si>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</si>
  <si>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</si>
  <si>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</si>
  <si>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</si>
  <si>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</si>
  <si>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</si>
  <si>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</si>
  <si>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</si>
  <si>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</si>
  <si>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</si>
  <si>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</si>
  <si>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</si>
  <si>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</si>
  <si>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</si>
  <si>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</si>
  <si>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</si>
  <si>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</si>
  <si>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</si>
  <si>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</si>
  <si>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</si>
  <si>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</si>
  <si>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</si>
  <si>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</si>
  <si>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</si>
  <si>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</si>
  <si>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</si>
  <si>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</si>
  <si>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</si>
  <si>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</si>
  <si>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</si>
  <si>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</si>
  <si>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</si>
  <si>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</si>
  <si>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</si>
  <si>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</si>
  <si>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</si>
  <si>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</si>
  <si>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</si>
  <si>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</si>
  <si>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</si>
  <si>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</si>
  <si>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</si>
  <si>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</si>
  <si>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</si>
  <si>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</si>
  <si>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</si>
  <si>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</si>
  <si>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</si>
  <si>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</si>
  <si>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</si>
  <si>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</si>
  <si>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</si>
  <si>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</si>
  <si>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</si>
  <si>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</si>
  <si>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</si>
  <si>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</si>
  <si>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</si>
  <si>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</si>
  <si>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</si>
  <si>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</si>
  <si>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</si>
  <si>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</si>
  <si>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Hrvatsko narodno kazalište Ivana pl. Zajca Rijeka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</si>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</sst>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10225302.42</v>
      </c>
      <c r="D2" s="7">
        <f>'PR-RAS'!E6</f>
        <v>12911179.379999999</v>
      </c>
      <c r="E2" s="7">
        <v>0</v>
      </c>
      <c r="F2" s="7">
        <v>0</v>
      </c>
      <c r="G2" s="8">
        <f t="shared" ref="G2:G274" si="0">(B2/1000)*(C2*1+D2*2)</f>
        <v>36047.661180000003</v>
      </c>
      <c r="H2" s="8">
        <f t="shared" ref="H2:H274" si="1">ABS(C2-ROUND(C2,0))+ABS(D2-ROUND(D2,0))</f>
        <v>0.79999999888241291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1276115.8700000001</v>
      </c>
      <c r="D45" s="2">
        <f>'PR-RAS'!E49</f>
        <v>1193917.3999999999</v>
      </c>
      <c r="E45" s="2">
        <v>0</v>
      </c>
      <c r="F45" s="2">
        <v>0</v>
      </c>
      <c r="G45" s="3">
        <f t="shared" si="0"/>
        <v>161213.82947999999</v>
      </c>
      <c r="H45" s="3">
        <f t="shared" si="1"/>
        <v>0.52999999979510903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146886.76999999999</v>
      </c>
      <c r="D46" s="2">
        <f>'PR-RAS'!E50</f>
        <v>160200</v>
      </c>
      <c r="E46" s="2">
        <v>0</v>
      </c>
      <c r="F46" s="2">
        <v>0</v>
      </c>
      <c r="G46" s="3">
        <f t="shared" si="0"/>
        <v>21027.90465</v>
      </c>
      <c r="H46" s="3">
        <f t="shared" si="1"/>
        <v>0.23000000001047738</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146886.76999999999</v>
      </c>
      <c r="D47" s="2">
        <f>'PR-RAS'!E51</f>
        <v>160200</v>
      </c>
      <c r="E47" s="2">
        <v>0</v>
      </c>
      <c r="F47" s="2">
        <v>0</v>
      </c>
      <c r="G47" s="3">
        <f t="shared" si="0"/>
        <v>21495.191419999999</v>
      </c>
      <c r="H47" s="3">
        <f t="shared" si="1"/>
        <v>0.23000000001047738</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114855.1</v>
      </c>
      <c r="D49" s="2">
        <f>'PR-RAS'!E53</f>
        <v>23531.4</v>
      </c>
      <c r="E49" s="2">
        <v>0</v>
      </c>
      <c r="F49" s="2">
        <v>0</v>
      </c>
      <c r="G49" s="3">
        <f t="shared" si="0"/>
        <v>7772.0592000000015</v>
      </c>
      <c r="H49" s="3">
        <f t="shared" si="1"/>
        <v>0.50000000000727596</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114855.1</v>
      </c>
      <c r="D50" s="2">
        <f>'PR-RAS'!E54</f>
        <v>23531.4</v>
      </c>
      <c r="E50" s="2">
        <v>0</v>
      </c>
      <c r="F50" s="2">
        <v>0</v>
      </c>
      <c r="G50" s="3">
        <f t="shared" si="0"/>
        <v>7933.9771000000019</v>
      </c>
      <c r="H50" s="3">
        <f t="shared" si="1"/>
        <v>0.50000000000727596</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1014374</v>
      </c>
      <c r="D64" s="2">
        <f>'PR-RAS'!E68</f>
        <v>1010186</v>
      </c>
      <c r="E64" s="2">
        <v>0</v>
      </c>
      <c r="F64" s="2">
        <v>0</v>
      </c>
      <c r="G64" s="3">
        <f t="shared" si="0"/>
        <v>191188.99799999999</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1014374</v>
      </c>
      <c r="D65" s="2">
        <f>'PR-RAS'!E69</f>
        <v>1010186</v>
      </c>
      <c r="E65" s="2">
        <v>0</v>
      </c>
      <c r="F65" s="2">
        <v>0</v>
      </c>
      <c r="G65" s="3">
        <f t="shared" si="0"/>
        <v>194223.74400000001</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595700.56000000006</v>
      </c>
      <c r="D102" s="2">
        <f>'PR-RAS'!E106</f>
        <v>887202.41</v>
      </c>
      <c r="E102" s="2">
        <v>0</v>
      </c>
      <c r="F102" s="2">
        <v>0</v>
      </c>
      <c r="G102" s="3">
        <f t="shared" si="0"/>
        <v>239380.64337999999</v>
      </c>
      <c r="H102" s="3">
        <f t="shared" si="1"/>
        <v>0.84999999997671694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595700.56000000006</v>
      </c>
      <c r="D108" s="2">
        <f>'PR-RAS'!E112</f>
        <v>887202.41</v>
      </c>
      <c r="E108" s="2">
        <v>0</v>
      </c>
      <c r="F108" s="2">
        <v>0</v>
      </c>
      <c r="G108" s="3">
        <f t="shared" si="0"/>
        <v>253601.27565999998</v>
      </c>
      <c r="H108" s="3">
        <f t="shared" si="1"/>
        <v>0.84999999997671694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595700.56000000006</v>
      </c>
      <c r="D113" s="2">
        <f>'PR-RAS'!E117</f>
        <v>887202.41</v>
      </c>
      <c r="E113" s="2">
        <v>0</v>
      </c>
      <c r="F113" s="2">
        <v>0</v>
      </c>
      <c r="G113" s="3">
        <f t="shared" si="0"/>
        <v>265451.80255999998</v>
      </c>
      <c r="H113" s="3">
        <f t="shared" si="1"/>
        <v>0.84999999997671694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287570.94</v>
      </c>
      <c r="D121" s="2">
        <f>'PR-RAS'!E125</f>
        <v>268446.40000000002</v>
      </c>
      <c r="E121" s="2">
        <v>0</v>
      </c>
      <c r="F121" s="2">
        <v>0</v>
      </c>
      <c r="G121" s="3">
        <f t="shared" si="0"/>
        <v>98935.648799999995</v>
      </c>
      <c r="H121" s="3">
        <f t="shared" si="1"/>
        <v>0.46000000002095476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266319.94</v>
      </c>
      <c r="D122" s="2">
        <f>'PR-RAS'!E126</f>
        <v>255439.4</v>
      </c>
      <c r="E122" s="2">
        <v>0</v>
      </c>
      <c r="F122" s="2">
        <v>0</v>
      </c>
      <c r="G122" s="3">
        <f t="shared" si="0"/>
        <v>94041.04754</v>
      </c>
      <c r="H122" s="3">
        <f t="shared" si="1"/>
        <v>0.45999999999185093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6414</v>
      </c>
      <c r="D123" s="2">
        <f>'PR-RAS'!E127</f>
        <v>7552.1</v>
      </c>
      <c r="E123" s="2">
        <v>0</v>
      </c>
      <c r="F123" s="2">
        <v>0</v>
      </c>
      <c r="G123" s="3">
        <f t="shared" si="0"/>
        <v>2625.2204000000002</v>
      </c>
      <c r="H123" s="3">
        <f t="shared" si="1"/>
        <v>0.1000000000003638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259905.94</v>
      </c>
      <c r="D124" s="2">
        <f>'PR-RAS'!E128</f>
        <v>247887.3</v>
      </c>
      <c r="E124" s="2">
        <v>0</v>
      </c>
      <c r="F124" s="2">
        <v>0</v>
      </c>
      <c r="G124" s="3">
        <f t="shared" si="0"/>
        <v>92948.706420000002</v>
      </c>
      <c r="H124" s="3">
        <f t="shared" si="1"/>
        <v>0.35999999998603016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21251</v>
      </c>
      <c r="D125" s="2">
        <f>'PR-RAS'!E129</f>
        <v>13007</v>
      </c>
      <c r="E125" s="2">
        <v>0</v>
      </c>
      <c r="F125" s="2">
        <v>0</v>
      </c>
      <c r="G125" s="3">
        <f t="shared" si="0"/>
        <v>5860.86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20441</v>
      </c>
      <c r="D126" s="2">
        <f>'PR-RAS'!E130</f>
        <v>13007</v>
      </c>
      <c r="E126" s="2">
        <v>0</v>
      </c>
      <c r="F126" s="2">
        <v>0</v>
      </c>
      <c r="G126" s="3">
        <f t="shared" si="0"/>
        <v>5806.875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810</v>
      </c>
      <c r="D127" s="2">
        <f>'PR-RAS'!E131</f>
        <v>0</v>
      </c>
      <c r="E127" s="2">
        <v>0</v>
      </c>
      <c r="F127" s="2">
        <v>0</v>
      </c>
      <c r="G127" s="3">
        <f t="shared" si="0"/>
        <v>102.06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8061631.7299999995</v>
      </c>
      <c r="D130" s="2">
        <f>'PR-RAS'!E134</f>
        <v>10561613.17</v>
      </c>
      <c r="E130" s="2">
        <v>0</v>
      </c>
      <c r="F130" s="2">
        <v>0</v>
      </c>
      <c r="G130" s="3">
        <f t="shared" si="0"/>
        <v>3764846.6910300003</v>
      </c>
      <c r="H130" s="3">
        <f t="shared" si="1"/>
        <v>0.44000000040978193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8061631.7299999995</v>
      </c>
      <c r="D131" s="2">
        <f>'PR-RAS'!E135</f>
        <v>10561613.17</v>
      </c>
      <c r="E131" s="2">
        <v>0</v>
      </c>
      <c r="F131" s="2">
        <v>0</v>
      </c>
      <c r="G131" s="3">
        <f t="shared" si="0"/>
        <v>3794031.5490999999</v>
      </c>
      <c r="H131" s="3">
        <f t="shared" si="1"/>
        <v>0.44000000040978193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8049088.5199999996</v>
      </c>
      <c r="D132" s="2">
        <f>'PR-RAS'!E136</f>
        <v>10541613.17</v>
      </c>
      <c r="E132" s="2">
        <v>0</v>
      </c>
      <c r="F132" s="2">
        <v>0</v>
      </c>
      <c r="G132" s="3">
        <f t="shared" si="0"/>
        <v>3816333.2466600002</v>
      </c>
      <c r="H132" s="3">
        <f t="shared" si="1"/>
        <v>0.65000000037252903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12543.21</v>
      </c>
      <c r="D133" s="2">
        <f>'PR-RAS'!E137</f>
        <v>20000</v>
      </c>
      <c r="E133" s="2">
        <v>0</v>
      </c>
      <c r="F133" s="2">
        <v>0</v>
      </c>
      <c r="G133" s="3">
        <f t="shared" si="0"/>
        <v>6935.7037200000004</v>
      </c>
      <c r="H133" s="3">
        <f t="shared" si="1"/>
        <v>0.20999999999912689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4283.32</v>
      </c>
      <c r="D136" s="2">
        <f>'PR-RAS'!E140</f>
        <v>0</v>
      </c>
      <c r="E136" s="2">
        <v>0</v>
      </c>
      <c r="F136" s="2">
        <v>0</v>
      </c>
      <c r="G136" s="3">
        <f t="shared" si="0"/>
        <v>578.2482</v>
      </c>
      <c r="H136" s="3">
        <f t="shared" si="1"/>
        <v>0.31999999999970896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4283.32</v>
      </c>
      <c r="D147" s="2">
        <f>'PR-RAS'!E151</f>
        <v>0</v>
      </c>
      <c r="E147" s="2">
        <v>0</v>
      </c>
      <c r="F147" s="2">
        <v>0</v>
      </c>
      <c r="G147" s="3">
        <f t="shared" si="0"/>
        <v>625.36471999999992</v>
      </c>
      <c r="H147" s="3">
        <f t="shared" si="1"/>
        <v>0.31999999999970896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10761634.359999999</v>
      </c>
      <c r="D148" s="2">
        <f>'PR-RAS'!E152</f>
        <v>12322738.709999999</v>
      </c>
      <c r="E148" s="2">
        <v>0</v>
      </c>
      <c r="F148" s="2">
        <v>0</v>
      </c>
      <c r="G148" s="3">
        <f t="shared" si="0"/>
        <v>5204845.4316600002</v>
      </c>
      <c r="H148" s="3">
        <f t="shared" si="1"/>
        <v>0.65000000037252903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7816680.2000000002</v>
      </c>
      <c r="D149" s="2">
        <f>'PR-RAS'!E153</f>
        <v>9352395.5599999987</v>
      </c>
      <c r="E149" s="2">
        <v>0</v>
      </c>
      <c r="F149" s="2">
        <v>0</v>
      </c>
      <c r="G149" s="3">
        <f t="shared" si="0"/>
        <v>3925177.7553599994</v>
      </c>
      <c r="H149" s="3">
        <f t="shared" si="1"/>
        <v>0.64000000152736902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6140861.5700000003</v>
      </c>
      <c r="D150" s="2">
        <f>'PR-RAS'!E154</f>
        <v>7480332.9899999993</v>
      </c>
      <c r="E150" s="2">
        <v>0</v>
      </c>
      <c r="F150" s="2">
        <v>0</v>
      </c>
      <c r="G150" s="3">
        <f t="shared" si="0"/>
        <v>3144127.6049499996</v>
      </c>
      <c r="H150" s="3">
        <f t="shared" si="1"/>
        <v>0.44000000040978193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5947653.4199999999</v>
      </c>
      <c r="D151" s="2">
        <f>'PR-RAS'!E155</f>
        <v>7274407.0599999996</v>
      </c>
      <c r="E151" s="2">
        <v>0</v>
      </c>
      <c r="F151" s="2">
        <v>0</v>
      </c>
      <c r="G151" s="3">
        <f t="shared" si="0"/>
        <v>3074470.1309999996</v>
      </c>
      <c r="H151" s="3">
        <f t="shared" si="1"/>
        <v>0.47999999951571226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1000.26</v>
      </c>
      <c r="E152" s="2">
        <v>0</v>
      </c>
      <c r="F152" s="2">
        <v>0</v>
      </c>
      <c r="G152" s="3">
        <f t="shared" si="0"/>
        <v>302.07851999999997</v>
      </c>
      <c r="H152" s="3">
        <f t="shared" si="1"/>
        <v>0.25999999999999091</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121642.69</v>
      </c>
      <c r="D153" s="2">
        <f>'PR-RAS'!E157</f>
        <v>111761.72</v>
      </c>
      <c r="E153" s="2">
        <v>0</v>
      </c>
      <c r="F153" s="2">
        <v>0</v>
      </c>
      <c r="G153" s="3">
        <f t="shared" si="0"/>
        <v>52465.251759999999</v>
      </c>
      <c r="H153" s="3">
        <f t="shared" si="1"/>
        <v>0.58999999999650754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71565.460000000006</v>
      </c>
      <c r="D154" s="2">
        <f>'PR-RAS'!E158</f>
        <v>93163.95</v>
      </c>
      <c r="E154" s="2">
        <v>0</v>
      </c>
      <c r="F154" s="2">
        <v>0</v>
      </c>
      <c r="G154" s="3">
        <f t="shared" si="0"/>
        <v>39457.684079999999</v>
      </c>
      <c r="H154" s="3">
        <f t="shared" si="1"/>
        <v>0.51000000000931323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574759.44999999995</v>
      </c>
      <c r="D155" s="2">
        <f>'PR-RAS'!E159</f>
        <v>526804.32999999996</v>
      </c>
      <c r="E155" s="2">
        <v>0</v>
      </c>
      <c r="F155" s="2">
        <v>0</v>
      </c>
      <c r="G155" s="3">
        <f t="shared" si="0"/>
        <v>250768.68893999996</v>
      </c>
      <c r="H155" s="3">
        <f t="shared" si="1"/>
        <v>0.77999999991152436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1101059.18</v>
      </c>
      <c r="D156" s="2">
        <f>'PR-RAS'!E160</f>
        <v>1345258.24</v>
      </c>
      <c r="E156" s="2">
        <v>0</v>
      </c>
      <c r="F156" s="2">
        <v>0</v>
      </c>
      <c r="G156" s="3">
        <f t="shared" si="0"/>
        <v>587694.22730000003</v>
      </c>
      <c r="H156" s="3">
        <f t="shared" si="1"/>
        <v>0.41999999992549419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133223.65</v>
      </c>
      <c r="D157" s="2">
        <f>'PR-RAS'!E161</f>
        <v>148634.06</v>
      </c>
      <c r="E157" s="2">
        <v>0</v>
      </c>
      <c r="F157" s="2">
        <v>0</v>
      </c>
      <c r="G157" s="3">
        <f t="shared" si="0"/>
        <v>67156.716119999997</v>
      </c>
      <c r="H157" s="3">
        <f t="shared" si="1"/>
        <v>0.41000000000349246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967658.26</v>
      </c>
      <c r="D158" s="2">
        <f>'PR-RAS'!E162</f>
        <v>1196624.18</v>
      </c>
      <c r="E158" s="2">
        <v>0</v>
      </c>
      <c r="F158" s="2">
        <v>0</v>
      </c>
      <c r="G158" s="3">
        <f t="shared" si="0"/>
        <v>527662.33934000006</v>
      </c>
      <c r="H158" s="3">
        <f t="shared" si="1"/>
        <v>0.43999999994412065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177.27</v>
      </c>
      <c r="D159" s="2">
        <f>'PR-RAS'!E163</f>
        <v>0</v>
      </c>
      <c r="E159" s="2">
        <v>0</v>
      </c>
      <c r="F159" s="2">
        <v>0</v>
      </c>
      <c r="G159" s="3">
        <f t="shared" si="0"/>
        <v>28.008660000000003</v>
      </c>
      <c r="H159" s="3">
        <f t="shared" si="1"/>
        <v>0.27000000000001023</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2938584.65</v>
      </c>
      <c r="D160" s="2">
        <f>'PR-RAS'!E164</f>
        <v>2968266.17</v>
      </c>
      <c r="E160" s="2">
        <v>0</v>
      </c>
      <c r="F160" s="2">
        <v>0</v>
      </c>
      <c r="G160" s="3">
        <f t="shared" si="0"/>
        <v>1411143.6014100001</v>
      </c>
      <c r="H160" s="3">
        <f t="shared" si="1"/>
        <v>0.52000000001862645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392704.82</v>
      </c>
      <c r="D161" s="2">
        <f>'PR-RAS'!E165</f>
        <v>407594.80000000005</v>
      </c>
      <c r="E161" s="2">
        <v>0</v>
      </c>
      <c r="F161" s="2">
        <v>0</v>
      </c>
      <c r="G161" s="3">
        <f t="shared" si="0"/>
        <v>193263.10720000003</v>
      </c>
      <c r="H161" s="3">
        <f t="shared" si="1"/>
        <v>0.37999999994644895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157618.35999999999</v>
      </c>
      <c r="D162" s="2">
        <f>'PR-RAS'!E166</f>
        <v>152424.22</v>
      </c>
      <c r="E162" s="2">
        <v>0</v>
      </c>
      <c r="F162" s="2">
        <v>0</v>
      </c>
      <c r="G162" s="3">
        <f t="shared" si="0"/>
        <v>74457.154800000004</v>
      </c>
      <c r="H162" s="3">
        <f t="shared" si="1"/>
        <v>0.57999999998719431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163035.18</v>
      </c>
      <c r="D163" s="2">
        <f>'PR-RAS'!E167</f>
        <v>179896.19</v>
      </c>
      <c r="E163" s="2">
        <v>0</v>
      </c>
      <c r="F163" s="2">
        <v>0</v>
      </c>
      <c r="G163" s="3">
        <f t="shared" si="0"/>
        <v>84698.064720000009</v>
      </c>
      <c r="H163" s="3">
        <f t="shared" si="1"/>
        <v>0.36999999999534339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1914.71</v>
      </c>
      <c r="D164" s="2">
        <f>'PR-RAS'!E168</f>
        <v>3899.4</v>
      </c>
      <c r="E164" s="2">
        <v>0</v>
      </c>
      <c r="F164" s="2">
        <v>0</v>
      </c>
      <c r="G164" s="3">
        <f t="shared" si="0"/>
        <v>1583.30213</v>
      </c>
      <c r="H164" s="3">
        <f t="shared" si="1"/>
        <v>0.69000000000005457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70136.570000000007</v>
      </c>
      <c r="D165" s="2">
        <f>'PR-RAS'!E169</f>
        <v>71374.990000000005</v>
      </c>
      <c r="E165" s="2">
        <v>0</v>
      </c>
      <c r="F165" s="2">
        <v>0</v>
      </c>
      <c r="G165" s="3">
        <f t="shared" si="0"/>
        <v>34913.394200000002</v>
      </c>
      <c r="H165" s="3">
        <f t="shared" si="1"/>
        <v>0.43999999998777639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425713.81000000006</v>
      </c>
      <c r="D166" s="2">
        <f>'PR-RAS'!E170</f>
        <v>468000.03</v>
      </c>
      <c r="E166" s="2">
        <v>0</v>
      </c>
      <c r="F166" s="2">
        <v>0</v>
      </c>
      <c r="G166" s="3">
        <f t="shared" si="0"/>
        <v>224682.78855000003</v>
      </c>
      <c r="H166" s="3">
        <f t="shared" si="1"/>
        <v>0.21999999997206032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33407.919999999998</v>
      </c>
      <c r="D167" s="2">
        <f>'PR-RAS'!E171</f>
        <v>31308.13</v>
      </c>
      <c r="E167" s="2">
        <v>0</v>
      </c>
      <c r="F167" s="2">
        <v>0</v>
      </c>
      <c r="G167" s="3">
        <f t="shared" si="0"/>
        <v>15940.01388</v>
      </c>
      <c r="H167" s="3">
        <f t="shared" si="1"/>
        <v>0.21000000000276486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132472.97</v>
      </c>
      <c r="D168" s="2">
        <f>'PR-RAS'!E172</f>
        <v>132245.32999999999</v>
      </c>
      <c r="E168" s="2">
        <v>0</v>
      </c>
      <c r="F168" s="2">
        <v>0</v>
      </c>
      <c r="G168" s="3">
        <f t="shared" si="0"/>
        <v>66292.926210000005</v>
      </c>
      <c r="H168" s="3">
        <f t="shared" si="1"/>
        <v>0.35999999998603016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175440.03</v>
      </c>
      <c r="D169" s="2">
        <f>'PR-RAS'!E173</f>
        <v>209510.18</v>
      </c>
      <c r="E169" s="2">
        <v>0</v>
      </c>
      <c r="F169" s="2">
        <v>0</v>
      </c>
      <c r="G169" s="3">
        <f t="shared" si="0"/>
        <v>99869.345520000003</v>
      </c>
      <c r="H169" s="3">
        <f t="shared" si="1"/>
        <v>0.20999999999185093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50648.41</v>
      </c>
      <c r="D170" s="2">
        <f>'PR-RAS'!E174</f>
        <v>51074.34</v>
      </c>
      <c r="E170" s="2">
        <v>0</v>
      </c>
      <c r="F170" s="2">
        <v>0</v>
      </c>
      <c r="G170" s="3">
        <f t="shared" si="0"/>
        <v>25822.708210000001</v>
      </c>
      <c r="H170" s="3">
        <f t="shared" si="1"/>
        <v>0.75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16421.73</v>
      </c>
      <c r="D171" s="2">
        <f>'PR-RAS'!E175</f>
        <v>19734.34</v>
      </c>
      <c r="E171" s="2">
        <v>0</v>
      </c>
      <c r="F171" s="2">
        <v>0</v>
      </c>
      <c r="G171" s="3">
        <f t="shared" si="0"/>
        <v>9501.3697000000011</v>
      </c>
      <c r="H171" s="3">
        <f t="shared" si="1"/>
        <v>0.61000000000058208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17322.75</v>
      </c>
      <c r="D173" s="2">
        <f>'PR-RAS'!E177</f>
        <v>24127.71</v>
      </c>
      <c r="E173" s="2">
        <v>0</v>
      </c>
      <c r="F173" s="2">
        <v>0</v>
      </c>
      <c r="G173" s="3">
        <f t="shared" si="0"/>
        <v>11279.445239999999</v>
      </c>
      <c r="H173" s="3">
        <f t="shared" si="1"/>
        <v>0.54000000000087311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1976534.5799999996</v>
      </c>
      <c r="D174" s="2">
        <f>'PR-RAS'!E178</f>
        <v>1985814.7499999998</v>
      </c>
      <c r="E174" s="2">
        <v>0</v>
      </c>
      <c r="F174" s="2">
        <v>0</v>
      </c>
      <c r="G174" s="3">
        <f t="shared" si="0"/>
        <v>1029032.3858399998</v>
      </c>
      <c r="H174" s="3">
        <f t="shared" si="1"/>
        <v>0.67000000062398612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114018.58</v>
      </c>
      <c r="D175" s="2">
        <f>'PR-RAS'!E179</f>
        <v>99380.72</v>
      </c>
      <c r="E175" s="2">
        <v>0</v>
      </c>
      <c r="F175" s="2">
        <v>0</v>
      </c>
      <c r="G175" s="3">
        <f t="shared" si="0"/>
        <v>54423.723480000001</v>
      </c>
      <c r="H175" s="3">
        <f t="shared" si="1"/>
        <v>0.69999999999708962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69887.070000000007</v>
      </c>
      <c r="D176" s="2">
        <f>'PR-RAS'!E180</f>
        <v>59338.41</v>
      </c>
      <c r="E176" s="2">
        <v>0</v>
      </c>
      <c r="F176" s="2">
        <v>0</v>
      </c>
      <c r="G176" s="3">
        <f t="shared" si="0"/>
        <v>32998.68075</v>
      </c>
      <c r="H176" s="3">
        <f t="shared" si="1"/>
        <v>0.48000000001047738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29845.45</v>
      </c>
      <c r="D177" s="2">
        <f>'PR-RAS'!E181</f>
        <v>35811.03</v>
      </c>
      <c r="E177" s="2">
        <v>0</v>
      </c>
      <c r="F177" s="2">
        <v>0</v>
      </c>
      <c r="G177" s="3">
        <f t="shared" si="0"/>
        <v>17858.281759999998</v>
      </c>
      <c r="H177" s="3">
        <f t="shared" si="1"/>
        <v>0.47999999999956344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94170.4</v>
      </c>
      <c r="D178" s="2">
        <f>'PR-RAS'!E182</f>
        <v>96734.99</v>
      </c>
      <c r="E178" s="2">
        <v>0</v>
      </c>
      <c r="F178" s="2">
        <v>0</v>
      </c>
      <c r="G178" s="3">
        <f t="shared" si="0"/>
        <v>50912.347259999995</v>
      </c>
      <c r="H178" s="3">
        <f t="shared" si="1"/>
        <v>0.40999999998894054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135240.29999999999</v>
      </c>
      <c r="D179" s="2">
        <f>'PR-RAS'!E183</f>
        <v>231424</v>
      </c>
      <c r="E179" s="2">
        <v>0</v>
      </c>
      <c r="F179" s="2">
        <v>0</v>
      </c>
      <c r="G179" s="3">
        <f t="shared" si="0"/>
        <v>106459.71740000001</v>
      </c>
      <c r="H179" s="3">
        <f t="shared" si="1"/>
        <v>0.29999999998835847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1176.54</v>
      </c>
      <c r="D180" s="2">
        <f>'PR-RAS'!E184</f>
        <v>774.32</v>
      </c>
      <c r="E180" s="2">
        <v>0</v>
      </c>
      <c r="F180" s="2">
        <v>0</v>
      </c>
      <c r="G180" s="3">
        <f t="shared" si="0"/>
        <v>487.80722000000003</v>
      </c>
      <c r="H180" s="3">
        <f t="shared" si="1"/>
        <v>0.7800000000000864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1362260.44</v>
      </c>
      <c r="D181" s="2">
        <f>'PR-RAS'!E185</f>
        <v>1259907.18</v>
      </c>
      <c r="E181" s="2">
        <v>0</v>
      </c>
      <c r="F181" s="2">
        <v>0</v>
      </c>
      <c r="G181" s="3">
        <f t="shared" si="0"/>
        <v>698773.46399999992</v>
      </c>
      <c r="H181" s="3">
        <f t="shared" si="1"/>
        <v>0.61999999987892807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930.42</v>
      </c>
      <c r="D182" s="2">
        <f>'PR-RAS'!E186</f>
        <v>809.63</v>
      </c>
      <c r="E182" s="2">
        <v>0</v>
      </c>
      <c r="F182" s="2">
        <v>0</v>
      </c>
      <c r="G182" s="3">
        <f t="shared" si="0"/>
        <v>461.49207999999993</v>
      </c>
      <c r="H182" s="3">
        <f t="shared" si="1"/>
        <v>0.78999999999996362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169005.38</v>
      </c>
      <c r="D183" s="2">
        <f>'PR-RAS'!E187</f>
        <v>201634.47</v>
      </c>
      <c r="E183" s="2">
        <v>0</v>
      </c>
      <c r="F183" s="2">
        <v>0</v>
      </c>
      <c r="G183" s="3">
        <f t="shared" si="0"/>
        <v>104153.92624000002</v>
      </c>
      <c r="H183" s="3">
        <f t="shared" si="1"/>
        <v>0.85000000000582077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109057.58</v>
      </c>
      <c r="D184" s="2">
        <f>'PR-RAS'!E188</f>
        <v>58299.46</v>
      </c>
      <c r="E184" s="2">
        <v>0</v>
      </c>
      <c r="F184" s="2">
        <v>0</v>
      </c>
      <c r="G184" s="3">
        <f t="shared" si="0"/>
        <v>41295.139499999997</v>
      </c>
      <c r="H184" s="3">
        <f t="shared" si="1"/>
        <v>0.87999999999738066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34573.86</v>
      </c>
      <c r="D190" s="2">
        <f>'PR-RAS'!E194</f>
        <v>48557.13</v>
      </c>
      <c r="E190" s="2">
        <v>0</v>
      </c>
      <c r="F190" s="2">
        <v>0</v>
      </c>
      <c r="G190" s="3">
        <f t="shared" si="0"/>
        <v>24889.054680000001</v>
      </c>
      <c r="H190" s="3">
        <f t="shared" si="1"/>
        <v>0.26999999999679858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5511.31</v>
      </c>
      <c r="D192" s="2">
        <f>'PR-RAS'!E196</f>
        <v>5138.16</v>
      </c>
      <c r="E192" s="2">
        <v>0</v>
      </c>
      <c r="F192" s="2">
        <v>0</v>
      </c>
      <c r="G192" s="3">
        <f t="shared" si="0"/>
        <v>3015.4373300000002</v>
      </c>
      <c r="H192" s="3">
        <f t="shared" si="1"/>
        <v>0.47000000000025466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7768.67</v>
      </c>
      <c r="D193" s="2">
        <f>'PR-RAS'!E197</f>
        <v>9362.5</v>
      </c>
      <c r="E193" s="2">
        <v>0</v>
      </c>
      <c r="F193" s="2">
        <v>0</v>
      </c>
      <c r="G193" s="3">
        <f t="shared" si="0"/>
        <v>5086.7846399999999</v>
      </c>
      <c r="H193" s="3">
        <f t="shared" si="1"/>
        <v>0.82999999999992724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2940</v>
      </c>
      <c r="D194" s="2">
        <f>'PR-RAS'!E198</f>
        <v>11200</v>
      </c>
      <c r="E194" s="2">
        <v>0</v>
      </c>
      <c r="F194" s="2">
        <v>0</v>
      </c>
      <c r="G194" s="3">
        <f t="shared" si="0"/>
        <v>4890.62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13266.8</v>
      </c>
      <c r="D195" s="2">
        <f>'PR-RAS'!E199</f>
        <v>16004.08</v>
      </c>
      <c r="E195" s="2">
        <v>0</v>
      </c>
      <c r="F195" s="2">
        <v>0</v>
      </c>
      <c r="G195" s="3">
        <f t="shared" si="0"/>
        <v>8783.3422399999999</v>
      </c>
      <c r="H195" s="3">
        <f t="shared" si="1"/>
        <v>0.28000000000065484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5087.08</v>
      </c>
      <c r="D197" s="2">
        <f>'PR-RAS'!E201</f>
        <v>6852.39</v>
      </c>
      <c r="E197" s="2">
        <v>0</v>
      </c>
      <c r="F197" s="2">
        <v>0</v>
      </c>
      <c r="G197" s="3">
        <f t="shared" si="0"/>
        <v>3683.2045600000001</v>
      </c>
      <c r="H197" s="3">
        <f t="shared" si="1"/>
        <v>0.47000000000025466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6369.51</v>
      </c>
      <c r="D198" s="2">
        <f>'PR-RAS'!E202</f>
        <v>2076.98</v>
      </c>
      <c r="E198" s="2">
        <v>0</v>
      </c>
      <c r="F198" s="2">
        <v>0</v>
      </c>
      <c r="G198" s="3">
        <f t="shared" si="0"/>
        <v>2073.1235900000001</v>
      </c>
      <c r="H198" s="3">
        <f t="shared" si="1"/>
        <v>0.50999999999976353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6369.51</v>
      </c>
      <c r="D212" s="2">
        <f>'PR-RAS'!E216</f>
        <v>2076.98</v>
      </c>
      <c r="E212" s="2">
        <v>0</v>
      </c>
      <c r="F212" s="2">
        <v>0</v>
      </c>
      <c r="G212" s="3">
        <f t="shared" si="0"/>
        <v>2220.45217</v>
      </c>
      <c r="H212" s="3">
        <f t="shared" si="1"/>
        <v>0.50999999999976353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216.49</v>
      </c>
      <c r="D213" s="2">
        <f>'PR-RAS'!E217</f>
        <v>364.04</v>
      </c>
      <c r="E213" s="2">
        <v>0</v>
      </c>
      <c r="F213" s="2">
        <v>0</v>
      </c>
      <c r="G213" s="3">
        <f t="shared" si="0"/>
        <v>200.24884</v>
      </c>
      <c r="H213" s="3">
        <f t="shared" si="1"/>
        <v>0.53000000000002956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0.01</v>
      </c>
      <c r="D214" s="2">
        <f>'PR-RAS'!E218</f>
        <v>109.85</v>
      </c>
      <c r="E214" s="2">
        <v>0</v>
      </c>
      <c r="F214" s="2">
        <v>0</v>
      </c>
      <c r="G214" s="3">
        <f t="shared" si="0"/>
        <v>46.798229999999997</v>
      </c>
      <c r="H214" s="3">
        <f t="shared" si="1"/>
        <v>0.16000000000000569</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6153.01</v>
      </c>
      <c r="D215" s="2">
        <f>'PR-RAS'!E219</f>
        <v>1603.09</v>
      </c>
      <c r="E215" s="2">
        <v>0</v>
      </c>
      <c r="F215" s="2">
        <v>0</v>
      </c>
      <c r="G215" s="3">
        <f t="shared" si="0"/>
        <v>2002.8666600000001</v>
      </c>
      <c r="H215" s="3">
        <f t="shared" si="1"/>
        <v>0.10000000000013642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10761634.359999999</v>
      </c>
      <c r="D295" s="2">
        <f>'PR-RAS'!E299</f>
        <v>12322738.709999999</v>
      </c>
      <c r="E295" s="2">
        <v>0</v>
      </c>
      <c r="F295" s="2">
        <v>0</v>
      </c>
      <c r="G295" s="3">
        <f t="shared" si="12"/>
        <v>10409690.86332</v>
      </c>
      <c r="H295" s="3">
        <f t="shared" si="13"/>
        <v>0.65000000037252903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588440.66999999993</v>
      </c>
      <c r="E296" s="2">
        <v>0</v>
      </c>
      <c r="F296" s="2">
        <v>0</v>
      </c>
      <c r="G296" s="3">
        <f t="shared" si="12"/>
        <v>347179.99529999995</v>
      </c>
      <c r="H296" s="3">
        <f t="shared" si="13"/>
        <v>0.33000000007450581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536331.93999999948</v>
      </c>
      <c r="D297" s="2">
        <f>'PR-RAS'!E301</f>
        <v>0</v>
      </c>
      <c r="E297" s="2">
        <v>0</v>
      </c>
      <c r="F297" s="2">
        <v>0</v>
      </c>
      <c r="G297" s="3">
        <f t="shared" si="12"/>
        <v>158754.25423999983</v>
      </c>
      <c r="H297" s="3">
        <f t="shared" si="13"/>
        <v>6.0000000521540642E-2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368789.7</v>
      </c>
      <c r="D299" s="2">
        <f>'PR-RAS'!E303</f>
        <v>1073515.1399999999</v>
      </c>
      <c r="E299" s="2">
        <v>0</v>
      </c>
      <c r="F299" s="2">
        <v>0</v>
      </c>
      <c r="G299" s="3">
        <f t="shared" si="12"/>
        <v>749714.35404000001</v>
      </c>
      <c r="H299" s="3">
        <f t="shared" si="13"/>
        <v>0.43999999988591298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13529.66</v>
      </c>
      <c r="D300" s="2">
        <f>'PR-RAS'!E304</f>
        <v>16624.72</v>
      </c>
      <c r="E300" s="2">
        <v>0</v>
      </c>
      <c r="F300" s="2">
        <v>0</v>
      </c>
      <c r="G300" s="3">
        <f t="shared" si="12"/>
        <v>13986.950900000002</v>
      </c>
      <c r="H300" s="3">
        <f t="shared" si="13"/>
        <v>0.61999999999898137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9533.49</v>
      </c>
      <c r="D301" s="2">
        <f>'PR-RAS'!E305</f>
        <v>16584.72</v>
      </c>
      <c r="E301" s="2">
        <v>0</v>
      </c>
      <c r="F301" s="2">
        <v>0</v>
      </c>
      <c r="G301" s="3">
        <f t="shared" si="12"/>
        <v>12810.878999999999</v>
      </c>
      <c r="H301" s="3">
        <f t="shared" si="13"/>
        <v>0.76999999999861757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176376.97</v>
      </c>
      <c r="D355" s="2">
        <f>'PR-RAS'!E360</f>
        <v>118291.04000000001</v>
      </c>
      <c r="E355" s="2">
        <v>0</v>
      </c>
      <c r="F355" s="2">
        <v>0</v>
      </c>
      <c r="G355" s="3">
        <f t="shared" si="12"/>
        <v>146187.5037</v>
      </c>
      <c r="H355" s="3">
        <f t="shared" si="13"/>
        <v>7.0000000006984919E-2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2122.75</v>
      </c>
      <c r="D356" s="2">
        <f>'PR-RAS'!E361</f>
        <v>0</v>
      </c>
      <c r="E356" s="2">
        <v>0</v>
      </c>
      <c r="F356" s="2">
        <v>0</v>
      </c>
      <c r="G356" s="3">
        <f t="shared" si="12"/>
        <v>753.57624999999996</v>
      </c>
      <c r="H356" s="3">
        <f t="shared" si="13"/>
        <v>0.25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2122.75</v>
      </c>
      <c r="D361" s="2">
        <f>'PR-RAS'!E366</f>
        <v>0</v>
      </c>
      <c r="E361" s="2">
        <v>0</v>
      </c>
      <c r="F361" s="2">
        <v>0</v>
      </c>
      <c r="G361" s="3">
        <f t="shared" si="12"/>
        <v>764.18999999999994</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2122.75</v>
      </c>
      <c r="D364" s="2">
        <f>'PR-RAS'!E369</f>
        <v>0</v>
      </c>
      <c r="E364" s="2">
        <v>0</v>
      </c>
      <c r="F364" s="2">
        <v>0</v>
      </c>
      <c r="G364" s="3">
        <f t="shared" si="12"/>
        <v>770.55824999999993</v>
      </c>
      <c r="H364" s="3">
        <f t="shared" si="13"/>
        <v>0.25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174254.22</v>
      </c>
      <c r="D368" s="2">
        <f>'PR-RAS'!E373</f>
        <v>118291.04000000001</v>
      </c>
      <c r="E368" s="2">
        <v>0</v>
      </c>
      <c r="F368" s="2">
        <v>0</v>
      </c>
      <c r="G368" s="3">
        <f t="shared" si="12"/>
        <v>150776.92210000003</v>
      </c>
      <c r="H368" s="3">
        <f t="shared" si="13"/>
        <v>0.26000000000931323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168264.22</v>
      </c>
      <c r="D374" s="2">
        <f>'PR-RAS'!E379</f>
        <v>118291.04000000001</v>
      </c>
      <c r="E374" s="2">
        <v>0</v>
      </c>
      <c r="F374" s="2">
        <v>0</v>
      </c>
      <c r="G374" s="3">
        <f t="shared" si="12"/>
        <v>151007.66990000001</v>
      </c>
      <c r="H374" s="3">
        <f t="shared" si="13"/>
        <v>0.26000000000931323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14860.85</v>
      </c>
      <c r="D375" s="2">
        <f>'PR-RAS'!E380</f>
        <v>19304.12</v>
      </c>
      <c r="E375" s="2">
        <v>0</v>
      </c>
      <c r="F375" s="2">
        <v>0</v>
      </c>
      <c r="G375" s="3">
        <f t="shared" si="12"/>
        <v>19997.43966</v>
      </c>
      <c r="H375" s="3">
        <f t="shared" si="13"/>
        <v>0.26999999999861757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699</v>
      </c>
      <c r="E376" s="2">
        <v>0</v>
      </c>
      <c r="F376" s="2">
        <v>0</v>
      </c>
      <c r="G376" s="3">
        <f t="shared" si="12"/>
        <v>524.25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17375.93</v>
      </c>
      <c r="D377" s="2">
        <f>'PR-RAS'!E382</f>
        <v>512.1</v>
      </c>
      <c r="E377" s="2">
        <v>0</v>
      </c>
      <c r="F377" s="2">
        <v>0</v>
      </c>
      <c r="G377" s="3">
        <f t="shared" si="12"/>
        <v>6918.4488800000008</v>
      </c>
      <c r="H377" s="3">
        <f t="shared" si="13"/>
        <v>0.1699999999997317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6743.24</v>
      </c>
      <c r="D380" s="2">
        <f>'PR-RAS'!E385</f>
        <v>43048.94</v>
      </c>
      <c r="E380" s="2">
        <v>0</v>
      </c>
      <c r="F380" s="2">
        <v>0</v>
      </c>
      <c r="G380" s="3">
        <f t="shared" si="12"/>
        <v>35186.784480000002</v>
      </c>
      <c r="H380" s="3">
        <f t="shared" si="13"/>
        <v>0.29999999999745341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129284.2</v>
      </c>
      <c r="D381" s="2">
        <f>'PR-RAS'!E386</f>
        <v>54726.879999999997</v>
      </c>
      <c r="E381" s="2">
        <v>0</v>
      </c>
      <c r="F381" s="2">
        <v>0</v>
      </c>
      <c r="G381" s="3">
        <f t="shared" si="12"/>
        <v>90720.424799999993</v>
      </c>
      <c r="H381" s="3">
        <f t="shared" si="13"/>
        <v>0.31999999999970896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5990</v>
      </c>
      <c r="D383" s="2">
        <f>'PR-RAS'!E388</f>
        <v>0</v>
      </c>
      <c r="E383" s="2">
        <v>0</v>
      </c>
      <c r="F383" s="2">
        <v>0</v>
      </c>
      <c r="G383" s="3">
        <f t="shared" si="12"/>
        <v>2288.1799999999998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5990</v>
      </c>
      <c r="D384" s="2">
        <f>'PR-RAS'!E389</f>
        <v>0</v>
      </c>
      <c r="E384" s="2">
        <v>0</v>
      </c>
      <c r="F384" s="2">
        <v>0</v>
      </c>
      <c r="G384" s="3">
        <f t="shared" si="12"/>
        <v>2294.17</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176376.97</v>
      </c>
      <c r="D413" s="2">
        <f>'PR-RAS'!E418</f>
        <v>118291.04000000001</v>
      </c>
      <c r="E413" s="2">
        <v>0</v>
      </c>
      <c r="F413" s="2">
        <v>0</v>
      </c>
      <c r="G413" s="3">
        <f t="shared" si="12"/>
        <v>170139.1286</v>
      </c>
      <c r="H413" s="3">
        <f t="shared" si="13"/>
        <v>7.0000000006984919E-2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10225302.42</v>
      </c>
      <c r="D417" s="2">
        <f>'PR-RAS'!E422</f>
        <v>12911179.379999999</v>
      </c>
      <c r="E417" s="2">
        <v>0</v>
      </c>
      <c r="F417" s="2">
        <v>0</v>
      </c>
      <c r="G417" s="3">
        <f t="shared" si="12"/>
        <v>14995827.05088</v>
      </c>
      <c r="H417" s="3">
        <f t="shared" si="13"/>
        <v>0.79999999888241291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10938011.33</v>
      </c>
      <c r="D418" s="2">
        <f>'PR-RAS'!E423</f>
        <v>12441029.749999998</v>
      </c>
      <c r="E418" s="2">
        <v>0</v>
      </c>
      <c r="F418" s="2">
        <v>0</v>
      </c>
      <c r="G418" s="3">
        <f t="shared" si="12"/>
        <v>14936969.536109999</v>
      </c>
      <c r="H418" s="3">
        <f t="shared" si="13"/>
        <v>0.58000000193715096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470149.63000000082</v>
      </c>
      <c r="E419" s="2">
        <v>0</v>
      </c>
      <c r="F419" s="2">
        <v>0</v>
      </c>
      <c r="G419" s="3">
        <f t="shared" si="12"/>
        <v>393045.09068000066</v>
      </c>
      <c r="H419" s="3">
        <f t="shared" si="13"/>
        <v>0.36999999918043613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712708.91000000015</v>
      </c>
      <c r="D420" s="2">
        <f>'PR-RAS'!E425</f>
        <v>0</v>
      </c>
      <c r="E420" s="2">
        <v>0</v>
      </c>
      <c r="F420" s="2">
        <v>0</v>
      </c>
      <c r="G420" s="3">
        <f t="shared" si="12"/>
        <v>298625.03329000005</v>
      </c>
      <c r="H420" s="3">
        <f t="shared" si="13"/>
        <v>8.9999999850988388E-2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368789.7</v>
      </c>
      <c r="D422" s="2">
        <f>'PR-RAS'!E427</f>
        <v>1073515.1399999999</v>
      </c>
      <c r="E422" s="2">
        <v>0</v>
      </c>
      <c r="F422" s="2">
        <v>0</v>
      </c>
      <c r="G422" s="3">
        <f t="shared" si="12"/>
        <v>1059160.2115799999</v>
      </c>
      <c r="H422" s="3">
        <f t="shared" si="13"/>
        <v>0.43999999988591298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13529.66</v>
      </c>
      <c r="D423" s="2">
        <f>'PR-RAS'!E428</f>
        <v>16624.72</v>
      </c>
      <c r="E423" s="2">
        <v>0</v>
      </c>
      <c r="F423" s="2">
        <v>0</v>
      </c>
      <c r="G423" s="3">
        <f t="shared" si="12"/>
        <v>19740.780200000001</v>
      </c>
      <c r="H423" s="3">
        <f t="shared" si="13"/>
        <v>0.61999999999898137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10225302.42</v>
      </c>
      <c r="D637" s="2">
        <f>'PR-RAS'!E643</f>
        <v>12911179.379999999</v>
      </c>
      <c r="E637" s="2">
        <v>0</v>
      </c>
      <c r="F637" s="2">
        <v>0</v>
      </c>
      <c r="G637" s="3">
        <f t="shared" si="14"/>
        <v>22926312.510480002</v>
      </c>
      <c r="H637" s="3">
        <f t="shared" si="15"/>
        <v>0.79999999888241291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10938011.33</v>
      </c>
      <c r="D638" s="2">
        <f>'PR-RAS'!E644</f>
        <v>12441029.749999998</v>
      </c>
      <c r="E638" s="2">
        <v>0</v>
      </c>
      <c r="F638" s="2">
        <v>0</v>
      </c>
      <c r="G638" s="3">
        <f t="shared" si="14"/>
        <v>22817385.11871</v>
      </c>
      <c r="H638" s="3">
        <f t="shared" si="15"/>
        <v>0.58000000193715096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470149.63000000082</v>
      </c>
      <c r="E639" s="2">
        <v>0</v>
      </c>
      <c r="F639" s="2">
        <v>0</v>
      </c>
      <c r="G639" s="3">
        <f t="shared" si="14"/>
        <v>599910.92788000102</v>
      </c>
      <c r="H639" s="3">
        <f t="shared" si="15"/>
        <v>0.36999999918043613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712708.91000000015</v>
      </c>
      <c r="D640" s="2">
        <f>'PR-RAS'!E646</f>
        <v>0</v>
      </c>
      <c r="E640" s="2">
        <v>0</v>
      </c>
      <c r="F640" s="2">
        <v>0</v>
      </c>
      <c r="G640" s="3">
        <f t="shared" si="14"/>
        <v>455420.99349000008</v>
      </c>
      <c r="H640" s="3">
        <f t="shared" si="15"/>
        <v>8.9999999850988388E-2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368789.7</v>
      </c>
      <c r="D642" s="2">
        <f>'PR-RAS'!E648</f>
        <v>1073515.1399999999</v>
      </c>
      <c r="E642" s="2">
        <v>0</v>
      </c>
      <c r="F642" s="2">
        <v>0</v>
      </c>
      <c r="G642" s="3">
        <f t="shared" si="14"/>
        <v>1612640.60718</v>
      </c>
      <c r="H642" s="3">
        <f t="shared" si="15"/>
        <v>0.43999999988591298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1081498.6100000001</v>
      </c>
      <c r="D644" s="2">
        <f>'PR-RAS'!E650</f>
        <v>603365.50999999908</v>
      </c>
      <c r="E644" s="2">
        <v>0</v>
      </c>
      <c r="F644" s="2">
        <v>0</v>
      </c>
      <c r="G644" s="3">
        <f t="shared" si="14"/>
        <v>1471331.6520899988</v>
      </c>
      <c r="H644" s="3">
        <f t="shared" si="15"/>
        <v>0.88000000081956387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329.51</v>
      </c>
      <c r="D646" s="2">
        <f>'PR-RAS'!E653</f>
        <v>3732.13</v>
      </c>
      <c r="E646" s="2">
        <v>0</v>
      </c>
      <c r="F646" s="2">
        <v>0</v>
      </c>
      <c r="G646" s="3">
        <f t="shared" si="14"/>
        <v>5026.9816500000006</v>
      </c>
      <c r="H646" s="3">
        <f t="shared" si="15"/>
        <v>0.62000000000011823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926915.6</v>
      </c>
      <c r="D647" s="2">
        <f>'PR-RAS'!E654</f>
        <v>1196657.07</v>
      </c>
      <c r="E647" s="2">
        <v>0</v>
      </c>
      <c r="F647" s="2">
        <v>0</v>
      </c>
      <c r="G647" s="3">
        <f t="shared" si="14"/>
        <v>2144868.4120400003</v>
      </c>
      <c r="H647" s="3">
        <f t="shared" si="15"/>
        <v>0.47000000008847564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923512.98</v>
      </c>
      <c r="D648" s="2">
        <f>'PR-RAS'!E655</f>
        <v>1200389.2</v>
      </c>
      <c r="E648" s="2">
        <v>0</v>
      </c>
      <c r="F648" s="2">
        <v>0</v>
      </c>
      <c r="G648" s="3">
        <f t="shared" si="14"/>
        <v>2150816.5228599999</v>
      </c>
      <c r="H648" s="3">
        <f t="shared" si="15"/>
        <v>0.21999999997206032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3732.1300000000047</v>
      </c>
      <c r="D649" s="2">
        <f>'PR-RAS'!E656</f>
        <v>0</v>
      </c>
      <c r="E649" s="2">
        <v>0</v>
      </c>
      <c r="F649" s="2">
        <v>0</v>
      </c>
      <c r="G649" s="3">
        <f t="shared" si="14"/>
        <v>2418.4202400000031</v>
      </c>
      <c r="H649" s="3">
        <f t="shared" si="15"/>
        <v>0.13000000000465661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315</v>
      </c>
      <c r="D651" s="2">
        <f>'PR-RAS'!E658</f>
        <v>321</v>
      </c>
      <c r="E651" s="2">
        <v>0</v>
      </c>
      <c r="F651" s="2">
        <v>0</v>
      </c>
      <c r="G651" s="3">
        <f t="shared" si="14"/>
        <v>622.05000000000007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298</v>
      </c>
      <c r="D653" s="2">
        <f>'PR-RAS'!E660</f>
        <v>309</v>
      </c>
      <c r="E653" s="2">
        <v>0</v>
      </c>
      <c r="F653" s="2">
        <v>0</v>
      </c>
      <c r="G653" s="3">
        <f t="shared" si="14"/>
        <v>597.23199999999997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952750</v>
      </c>
      <c r="D676" s="2">
        <f>'PR-RAS'!E683</f>
        <v>958062</v>
      </c>
      <c r="E676" s="2">
        <v>0</v>
      </c>
      <c r="F676" s="2">
        <v>0</v>
      </c>
      <c r="G676" s="3">
        <f t="shared" si="14"/>
        <v>1936489.9500000002</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61624</v>
      </c>
      <c r="D677" s="2">
        <f>'PR-RAS'!E684</f>
        <v>52124</v>
      </c>
      <c r="E677" s="2">
        <v>0</v>
      </c>
      <c r="F677" s="2">
        <v>0</v>
      </c>
      <c r="G677" s="3">
        <f t="shared" si="14"/>
        <v>112129.47200000001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595700.56000000006</v>
      </c>
      <c r="D717" s="2">
        <f>'PR-RAS'!E724</f>
        <v>885993.6</v>
      </c>
      <c r="E717" s="2">
        <v>0</v>
      </c>
      <c r="F717" s="2">
        <v>0</v>
      </c>
      <c r="G717" s="3">
        <f t="shared" si="14"/>
        <v>1695264.4361599998</v>
      </c>
      <c r="H717" s="3">
        <f t="shared" si="15"/>
        <v>0.83999999996740371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20887.72</v>
      </c>
      <c r="D725" s="2">
        <f>'PR-RAS'!E732</f>
        <v>30509.97</v>
      </c>
      <c r="E725" s="2">
        <v>0</v>
      </c>
      <c r="F725" s="2">
        <v>0</v>
      </c>
      <c r="G725" s="3">
        <f t="shared" si="14"/>
        <v>59301.145839999997</v>
      </c>
      <c r="H725" s="3">
        <f t="shared" si="15"/>
        <v>0.30999999999767169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30342</v>
      </c>
      <c r="D726" s="2">
        <f>'PR-RAS'!E733</f>
        <v>15074.67</v>
      </c>
      <c r="E726" s="2">
        <v>0</v>
      </c>
      <c r="F726" s="2">
        <v>0</v>
      </c>
      <c r="G726" s="3">
        <f t="shared" si="14"/>
        <v>43856.2215</v>
      </c>
      <c r="H726" s="3">
        <f t="shared" si="15"/>
        <v>0.32999999999992724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163035.18</v>
      </c>
      <c r="D727" s="2">
        <f>'PR-RAS'!E734</f>
        <v>179896.19</v>
      </c>
      <c r="E727" s="2">
        <v>0</v>
      </c>
      <c r="F727" s="2">
        <v>0</v>
      </c>
      <c r="G727" s="3">
        <f t="shared" si="14"/>
        <v>379572.80855999998</v>
      </c>
      <c r="H727" s="3">
        <f t="shared" si="15"/>
        <v>0.36999999999534339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1156.54</v>
      </c>
      <c r="D729" s="2">
        <f>'PR-RAS'!E736</f>
        <v>774.32</v>
      </c>
      <c r="E729" s="2">
        <v>0</v>
      </c>
      <c r="F729" s="2">
        <v>0</v>
      </c>
      <c r="G729" s="3">
        <f t="shared" si="14"/>
        <v>1969.3710400000002</v>
      </c>
      <c r="H729" s="3">
        <f t="shared" si="15"/>
        <v>0.7800000000000864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989046.98</v>
      </c>
      <c r="D730" s="2">
        <f>'PR-RAS'!E737</f>
        <v>530134.59</v>
      </c>
      <c r="E730" s="2">
        <v>0</v>
      </c>
      <c r="F730" s="2">
        <v>0</v>
      </c>
      <c r="G730" s="3">
        <f t="shared" si="14"/>
        <v>1493951.48064</v>
      </c>
      <c r="H730" s="3">
        <f t="shared" si="15"/>
        <v>0.43000000005122274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54466.9</v>
      </c>
      <c r="D731" s="2">
        <f>'PR-RAS'!E738</f>
        <v>19954.59</v>
      </c>
      <c r="E731" s="2">
        <v>0</v>
      </c>
      <c r="F731" s="2">
        <v>0</v>
      </c>
      <c r="G731" s="3">
        <f t="shared" si="14"/>
        <v>68894.538400000005</v>
      </c>
      <c r="H731" s="3">
        <f t="shared" si="15"/>
        <v>0.50999999999839929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58049.93</v>
      </c>
      <c r="D732" s="2">
        <f>'PR-RAS'!E739</f>
        <v>62524.47</v>
      </c>
      <c r="E732" s="2">
        <v>0</v>
      </c>
      <c r="F732" s="2">
        <v>0</v>
      </c>
      <c r="G732" s="3">
        <f t="shared" si="14"/>
        <v>133845.27396999998</v>
      </c>
      <c r="H732" s="3">
        <f t="shared" si="15"/>
        <v>0.54000000000087311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3961.74</v>
      </c>
      <c r="D735" s="2">
        <f>'PR-RAS'!E742</f>
        <v>3577.64</v>
      </c>
      <c r="E735" s="2">
        <v>0</v>
      </c>
      <c r="F735" s="2">
        <v>0</v>
      </c>
      <c r="G735" s="3">
        <f t="shared" si="14"/>
        <v>8159.8926799999999</v>
      </c>
      <c r="H735" s="3">
        <f t="shared" si="15"/>
        <v>0.62000000000034561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11200</v>
      </c>
      <c r="E736" s="2">
        <v>0</v>
      </c>
      <c r="F736" s="2">
        <v>0</v>
      </c>
      <c r="G736" s="3">
        <f t="shared" ref="G736:G737" si="28">(B736/1000)*(C736*1+D736*2)</f>
        <v>16464</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11252</v>
      </c>
      <c r="E737" s="2">
        <v>0</v>
      </c>
      <c r="F737" s="2">
        <v>0</v>
      </c>
      <c r="G737" s="3">
        <f t="shared" si="28"/>
        <v>16562.944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524351.55000000005</v>
      </c>
      <c r="D1011" s="7">
        <f>BILANCA!E6</f>
        <v>853449.55000000028</v>
      </c>
      <c r="E1011" s="7">
        <v>0</v>
      </c>
      <c r="F1011" s="7">
        <v>0</v>
      </c>
      <c r="G1011" s="8">
        <f t="shared" ref="G1011:G1306" si="38">B1011/1000*C1011+B1011/500*D1011</f>
        <v>2231.2506500000009</v>
      </c>
      <c r="H1011" s="8">
        <f t="shared" si="35"/>
        <v>0.8999999996740371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332233.62000000005</v>
      </c>
      <c r="D1012" s="2">
        <f>BILANCA!E7</f>
        <v>318580.46000000014</v>
      </c>
      <c r="E1012" s="2">
        <v>0</v>
      </c>
      <c r="F1012" s="2">
        <v>0</v>
      </c>
      <c r="G1012" s="3">
        <f t="shared" si="38"/>
        <v>1938.7890800000007</v>
      </c>
      <c r="H1012" s="3">
        <f t="shared" si="35"/>
        <v>0.84000000008381903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630.34000000000015</v>
      </c>
      <c r="D1013" s="2">
        <f>BILANCA!E8</f>
        <v>0</v>
      </c>
      <c r="E1013" s="2">
        <v>0</v>
      </c>
      <c r="F1013" s="2">
        <v>0</v>
      </c>
      <c r="G1013" s="3">
        <f t="shared" si="38"/>
        <v>1.8910200000000004</v>
      </c>
      <c r="H1013" s="3">
        <f t="shared" si="35"/>
        <v>0.34000000000014552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5178.38</v>
      </c>
      <c r="D1015" s="2">
        <f>BILANCA!E10</f>
        <v>5178.38</v>
      </c>
      <c r="E1015" s="2">
        <v>0</v>
      </c>
      <c r="F1015" s="2">
        <v>0</v>
      </c>
      <c r="G1015" s="3">
        <f t="shared" si="38"/>
        <v>77.675700000000006</v>
      </c>
      <c r="H1015" s="3">
        <f t="shared" si="35"/>
        <v>0.76000000000021828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4548.04</v>
      </c>
      <c r="D1016" s="2">
        <f>BILANCA!E11</f>
        <v>5178.38</v>
      </c>
      <c r="E1016" s="2">
        <v>0</v>
      </c>
      <c r="F1016" s="2">
        <v>0</v>
      </c>
      <c r="G1016" s="3">
        <f t="shared" si="38"/>
        <v>89.428799999999995</v>
      </c>
      <c r="H1016" s="3">
        <f t="shared" si="35"/>
        <v>0.42000000000007276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312552.46000000002</v>
      </c>
      <c r="D1017" s="2">
        <f>BILANCA!E12</f>
        <v>318468.00000000012</v>
      </c>
      <c r="E1017" s="2">
        <v>0</v>
      </c>
      <c r="F1017" s="2">
        <v>0</v>
      </c>
      <c r="G1017" s="3">
        <f t="shared" si="38"/>
        <v>6646.4192200000016</v>
      </c>
      <c r="H1017" s="3">
        <f t="shared" si="35"/>
        <v>0.46000000013737008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662.56</v>
      </c>
      <c r="D1018" s="2">
        <f>BILANCA!E13</f>
        <v>652.52</v>
      </c>
      <c r="E1018" s="2">
        <v>0</v>
      </c>
      <c r="F1018" s="2">
        <v>0</v>
      </c>
      <c r="G1018" s="3">
        <f t="shared" si="38"/>
        <v>15.7408</v>
      </c>
      <c r="H1018" s="3">
        <f t="shared" si="35"/>
        <v>0.92000000000007276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803.11</v>
      </c>
      <c r="D1020" s="2">
        <f>BILANCA!E15</f>
        <v>803.11</v>
      </c>
      <c r="E1020" s="2">
        <v>0</v>
      </c>
      <c r="F1020" s="2">
        <v>0</v>
      </c>
      <c r="G1020" s="3">
        <f t="shared" si="38"/>
        <v>24.093299999999999</v>
      </c>
      <c r="H1020" s="3">
        <f t="shared" si="35"/>
        <v>0.22000000000002728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140.55000000000001</v>
      </c>
      <c r="D1023" s="2">
        <f>BILANCA!E18</f>
        <v>150.59</v>
      </c>
      <c r="E1023" s="2">
        <v>0</v>
      </c>
      <c r="F1023" s="2">
        <v>0</v>
      </c>
      <c r="G1023" s="3">
        <f t="shared" si="38"/>
        <v>5.7424900000000001</v>
      </c>
      <c r="H1023" s="3">
        <f t="shared" si="35"/>
        <v>0.85999999999998522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268784.07000000007</v>
      </c>
      <c r="D1024" s="2">
        <f>BILANCA!E19</f>
        <v>275458.40000000014</v>
      </c>
      <c r="E1024" s="2">
        <v>0</v>
      </c>
      <c r="F1024" s="2">
        <v>0</v>
      </c>
      <c r="G1024" s="3">
        <f t="shared" si="38"/>
        <v>11475.812180000004</v>
      </c>
      <c r="H1024" s="3">
        <f t="shared" si="35"/>
        <v>0.47000000020489097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392754.85</v>
      </c>
      <c r="D1025" s="2">
        <f>BILANCA!E20</f>
        <v>412058.97</v>
      </c>
      <c r="E1025" s="2">
        <v>0</v>
      </c>
      <c r="F1025" s="2">
        <v>0</v>
      </c>
      <c r="G1025" s="3">
        <f t="shared" si="38"/>
        <v>18253.091849999997</v>
      </c>
      <c r="H1025" s="3">
        <f t="shared" si="35"/>
        <v>0.18000000005122274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59483.71</v>
      </c>
      <c r="D1026" s="2">
        <f>BILANCA!E21</f>
        <v>60182.71</v>
      </c>
      <c r="E1026" s="2">
        <v>0</v>
      </c>
      <c r="F1026" s="2">
        <v>0</v>
      </c>
      <c r="G1026" s="3">
        <f t="shared" si="38"/>
        <v>2877.58608</v>
      </c>
      <c r="H1026" s="3">
        <f t="shared" si="35"/>
        <v>0.58000000000174623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130857.31</v>
      </c>
      <c r="D1027" s="2">
        <f>BILANCA!E22</f>
        <v>131369.41</v>
      </c>
      <c r="E1027" s="2">
        <v>0</v>
      </c>
      <c r="F1027" s="2">
        <v>0</v>
      </c>
      <c r="G1027" s="3">
        <f t="shared" si="38"/>
        <v>6691.1342100000002</v>
      </c>
      <c r="H1027" s="3">
        <f t="shared" si="35"/>
        <v>0.72000000000116415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6676.37</v>
      </c>
      <c r="D1029" s="2">
        <f>BILANCA!E24</f>
        <v>6676.37</v>
      </c>
      <c r="E1029" s="2">
        <v>0</v>
      </c>
      <c r="F1029" s="2">
        <v>0</v>
      </c>
      <c r="G1029" s="3">
        <f t="shared" si="38"/>
        <v>380.55309</v>
      </c>
      <c r="H1029" s="3">
        <f t="shared" si="35"/>
        <v>0.73999999999978172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200523.96</v>
      </c>
      <c r="D1030" s="2">
        <f>BILANCA!E25</f>
        <v>243572.9</v>
      </c>
      <c r="E1030" s="2">
        <v>0</v>
      </c>
      <c r="F1030" s="2">
        <v>0</v>
      </c>
      <c r="G1030" s="3">
        <f t="shared" si="38"/>
        <v>13753.395199999999</v>
      </c>
      <c r="H1030" s="3">
        <f t="shared" si="35"/>
        <v>0.14000000001396984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1398339.38</v>
      </c>
      <c r="D1031" s="2">
        <f>BILANCA!E26</f>
        <v>1453066.26</v>
      </c>
      <c r="E1031" s="2">
        <v>0</v>
      </c>
      <c r="F1031" s="2">
        <v>0</v>
      </c>
      <c r="G1031" s="3">
        <f t="shared" si="38"/>
        <v>90393.909899999999</v>
      </c>
      <c r="H1031" s="3">
        <f t="shared" si="35"/>
        <v>0.63999999989755452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1919851.51</v>
      </c>
      <c r="D1033" s="2">
        <f>BILANCA!E28</f>
        <v>2031468.22</v>
      </c>
      <c r="E1033" s="2">
        <v>0</v>
      </c>
      <c r="F1033" s="2">
        <v>0</v>
      </c>
      <c r="G1033" s="3">
        <f t="shared" si="38"/>
        <v>137604.12284999999</v>
      </c>
      <c r="H1033" s="3">
        <f t="shared" si="35"/>
        <v>0.7099999999627471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5366.039999999979</v>
      </c>
      <c r="D1034" s="2">
        <f>BILANCA!E29</f>
        <v>4617.289999999979</v>
      </c>
      <c r="E1034" s="2">
        <v>0</v>
      </c>
      <c r="F1034" s="2">
        <v>0</v>
      </c>
      <c r="G1034" s="3">
        <f t="shared" si="38"/>
        <v>350.4148799999985</v>
      </c>
      <c r="H1034" s="3">
        <f t="shared" si="35"/>
        <v>0.32999999995809048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158660.60999999999</v>
      </c>
      <c r="D1035" s="2">
        <f>BILANCA!E30</f>
        <v>158660.60999999999</v>
      </c>
      <c r="E1035" s="2">
        <v>0</v>
      </c>
      <c r="F1035" s="2">
        <v>0</v>
      </c>
      <c r="G1035" s="3">
        <f t="shared" si="38"/>
        <v>11899.545749999999</v>
      </c>
      <c r="H1035" s="3">
        <f t="shared" si="35"/>
        <v>0.78000000002793968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153294.57</v>
      </c>
      <c r="D1039" s="2">
        <f>BILANCA!E34</f>
        <v>154043.32</v>
      </c>
      <c r="E1039" s="2">
        <v>0</v>
      </c>
      <c r="F1039" s="2">
        <v>0</v>
      </c>
      <c r="G1039" s="3">
        <f t="shared" si="38"/>
        <v>13380.055090000002</v>
      </c>
      <c r="H1039" s="3">
        <f t="shared" si="35"/>
        <v>0.75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37739.79</v>
      </c>
      <c r="D1040" s="2">
        <f>BILANCA!E35</f>
        <v>37739.79</v>
      </c>
      <c r="E1040" s="2">
        <v>0</v>
      </c>
      <c r="F1040" s="2">
        <v>0</v>
      </c>
      <c r="G1040" s="3">
        <f t="shared" si="38"/>
        <v>3396.5811000000003</v>
      </c>
      <c r="H1040" s="3">
        <f t="shared" si="35"/>
        <v>0.41999999999825377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37739.79</v>
      </c>
      <c r="D1042" s="2">
        <f>BILANCA!E37</f>
        <v>37739.79</v>
      </c>
      <c r="E1042" s="2">
        <v>0</v>
      </c>
      <c r="F1042" s="2">
        <v>0</v>
      </c>
      <c r="G1042" s="3">
        <f t="shared" si="38"/>
        <v>3623.0198399999999</v>
      </c>
      <c r="H1042" s="3">
        <f t="shared" si="35"/>
        <v>0.41999999999825377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2800.5</v>
      </c>
      <c r="D1052" s="2">
        <f>BILANCA!E47</f>
        <v>2800.5</v>
      </c>
      <c r="E1052" s="2">
        <v>0</v>
      </c>
      <c r="F1052" s="2">
        <v>0</v>
      </c>
      <c r="G1052" s="3">
        <f t="shared" si="38"/>
        <v>352.86300000000006</v>
      </c>
      <c r="H1052" s="3">
        <f t="shared" si="35"/>
        <v>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2800.5</v>
      </c>
      <c r="D1055" s="2">
        <f>BILANCA!E50</f>
        <v>2800.5</v>
      </c>
      <c r="E1055" s="2">
        <v>0</v>
      </c>
      <c r="F1055" s="2">
        <v>0</v>
      </c>
      <c r="G1055" s="3">
        <f t="shared" si="38"/>
        <v>378.0675</v>
      </c>
      <c r="H1055" s="3">
        <f t="shared" si="35"/>
        <v>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18938.37</v>
      </c>
      <c r="D1056" s="2">
        <f>BILANCA!E51</f>
        <v>0.01</v>
      </c>
      <c r="E1056" s="2">
        <v>0</v>
      </c>
      <c r="F1056" s="2">
        <v>0</v>
      </c>
      <c r="G1056" s="3">
        <f t="shared" si="38"/>
        <v>871.16593999999986</v>
      </c>
      <c r="H1056" s="3">
        <f t="shared" si="35"/>
        <v>0.37999999999898137</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133881.99</v>
      </c>
      <c r="D1059" s="2">
        <f>BILANCA!E54</f>
        <v>153525.73000000001</v>
      </c>
      <c r="E1059" s="2">
        <v>0</v>
      </c>
      <c r="F1059" s="2">
        <v>0</v>
      </c>
      <c r="G1059" s="3">
        <f t="shared" si="38"/>
        <v>21605.73905</v>
      </c>
      <c r="H1059" s="3">
        <f t="shared" si="35"/>
        <v>0.27999999999883585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133881.99</v>
      </c>
      <c r="D1060" s="2">
        <f>BILANCA!E55</f>
        <v>153525.73000000001</v>
      </c>
      <c r="E1060" s="2">
        <v>0</v>
      </c>
      <c r="F1060" s="2">
        <v>0</v>
      </c>
      <c r="G1060" s="3">
        <f t="shared" si="38"/>
        <v>22046.672500000001</v>
      </c>
      <c r="H1060" s="3">
        <f t="shared" si="35"/>
        <v>0.27999999999883585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112.45</v>
      </c>
      <c r="D1061" s="2">
        <f>BILANCA!E56</f>
        <v>112.45</v>
      </c>
      <c r="E1061" s="2">
        <v>0</v>
      </c>
      <c r="F1061" s="2">
        <v>0</v>
      </c>
      <c r="G1061" s="3">
        <f t="shared" si="38"/>
        <v>17.20485</v>
      </c>
      <c r="H1061" s="3">
        <f t="shared" si="35"/>
        <v>0.90000000000000568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112.45</v>
      </c>
      <c r="D1067" s="2">
        <f>BILANCA!E62</f>
        <v>112.45</v>
      </c>
      <c r="E1067" s="2">
        <v>0</v>
      </c>
      <c r="F1067" s="2">
        <v>0</v>
      </c>
      <c r="G1067" s="3">
        <f t="shared" si="38"/>
        <v>19.228950000000001</v>
      </c>
      <c r="H1067" s="3">
        <f t="shared" si="35"/>
        <v>0.90000000000000568</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192117.93</v>
      </c>
      <c r="D1074" s="2">
        <f>BILANCA!E69</f>
        <v>534869.09000000008</v>
      </c>
      <c r="E1074" s="2">
        <v>0</v>
      </c>
      <c r="F1074" s="2">
        <v>0</v>
      </c>
      <c r="G1074" s="3">
        <f t="shared" si="38"/>
        <v>80758.791040000011</v>
      </c>
      <c r="H1074" s="3">
        <f t="shared" si="35"/>
        <v>0.16000000009080395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3732.13</v>
      </c>
      <c r="D1075" s="2">
        <f>BILANCA!E70</f>
        <v>0</v>
      </c>
      <c r="E1075" s="2">
        <v>0</v>
      </c>
      <c r="F1075" s="2">
        <v>0</v>
      </c>
      <c r="G1075" s="3">
        <f t="shared" si="38"/>
        <v>242.58845000000002</v>
      </c>
      <c r="H1075" s="3">
        <f t="shared" si="35"/>
        <v>0.13000000000010914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3732.13</v>
      </c>
      <c r="D1076" s="2">
        <f>BILANCA!E71</f>
        <v>0</v>
      </c>
      <c r="E1076" s="2">
        <v>0</v>
      </c>
      <c r="F1076" s="2">
        <v>0</v>
      </c>
      <c r="G1076" s="3">
        <f t="shared" si="38"/>
        <v>246.32058000000001</v>
      </c>
      <c r="H1076" s="3">
        <f t="shared" si="35"/>
        <v>0.13000000000010914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3732.13</v>
      </c>
      <c r="D1078" s="2">
        <f>BILANCA!E73</f>
        <v>0</v>
      </c>
      <c r="E1078" s="2">
        <v>0</v>
      </c>
      <c r="F1078" s="2">
        <v>0</v>
      </c>
      <c r="G1078" s="3">
        <f t="shared" si="38"/>
        <v>253.78484000000003</v>
      </c>
      <c r="H1078" s="3">
        <f t="shared" si="35"/>
        <v>0.13000000000010914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31193.06</v>
      </c>
      <c r="D1087" s="2">
        <f>BILANCA!E82</f>
        <v>43040.94</v>
      </c>
      <c r="E1087" s="2">
        <v>0</v>
      </c>
      <c r="F1087" s="2">
        <v>0</v>
      </c>
      <c r="G1087" s="3">
        <f t="shared" si="38"/>
        <v>9030.1703799999996</v>
      </c>
      <c r="H1087" s="3">
        <f t="shared" si="35"/>
        <v>0.11999999999898137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1714.38</v>
      </c>
      <c r="D1088" s="2">
        <f>BILANCA!E83</f>
        <v>1714.38</v>
      </c>
      <c r="E1088" s="2">
        <v>0</v>
      </c>
      <c r="F1088" s="2">
        <v>0</v>
      </c>
      <c r="G1088" s="3">
        <f t="shared" si="38"/>
        <v>401.16492000000005</v>
      </c>
      <c r="H1088" s="3">
        <f t="shared" si="35"/>
        <v>0.76000000000021828</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773.9</v>
      </c>
      <c r="D1089" s="2">
        <f>BILANCA!E84</f>
        <v>3428.44</v>
      </c>
      <c r="E1089" s="2">
        <v>0</v>
      </c>
      <c r="F1089" s="2">
        <v>0</v>
      </c>
      <c r="G1089" s="3">
        <f t="shared" si="38"/>
        <v>602.83162000000004</v>
      </c>
      <c r="H1089" s="3">
        <f t="shared" si="35"/>
        <v>0.54000000000007731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1975.31</v>
      </c>
      <c r="D1090" s="2">
        <f>BILANCA!E85</f>
        <v>8576.5400000000009</v>
      </c>
      <c r="E1090" s="2">
        <v>0</v>
      </c>
      <c r="F1090" s="2">
        <v>0</v>
      </c>
      <c r="G1090" s="3">
        <f t="shared" si="38"/>
        <v>1530.2712000000001</v>
      </c>
      <c r="H1090" s="3">
        <f t="shared" si="35"/>
        <v>0.76999999999907232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26729.47</v>
      </c>
      <c r="D1092" s="2">
        <f>BILANCA!E87</f>
        <v>29321.58</v>
      </c>
      <c r="E1092" s="2">
        <v>0</v>
      </c>
      <c r="F1092" s="2">
        <v>0</v>
      </c>
      <c r="G1092" s="3">
        <f t="shared" si="38"/>
        <v>7000.55566</v>
      </c>
      <c r="H1092" s="3">
        <f t="shared" si="35"/>
        <v>0.88999999999941792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157192.74</v>
      </c>
      <c r="D1152" s="2">
        <f>BILANCA!E147</f>
        <v>491828.15</v>
      </c>
      <c r="E1152" s="2">
        <v>0</v>
      </c>
      <c r="F1152" s="2">
        <v>0</v>
      </c>
      <c r="G1152" s="3">
        <f t="shared" si="38"/>
        <v>162000.56367999999</v>
      </c>
      <c r="H1152" s="3">
        <f t="shared" si="41"/>
        <v>0.41000000003259629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4390.7</v>
      </c>
      <c r="D1165" s="2">
        <f>BILANCA!E160</f>
        <v>40</v>
      </c>
      <c r="E1165" s="2">
        <v>0</v>
      </c>
      <c r="F1165" s="2">
        <v>0</v>
      </c>
      <c r="G1165" s="3">
        <f t="shared" si="38"/>
        <v>692.95849999999996</v>
      </c>
      <c r="H1165" s="3">
        <f t="shared" si="41"/>
        <v>0.3000000000001819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10784.89</v>
      </c>
      <c r="D1166" s="2">
        <f>BILANCA!E161</f>
        <v>20393.400000000001</v>
      </c>
      <c r="E1166" s="2">
        <v>0</v>
      </c>
      <c r="F1166" s="2">
        <v>0</v>
      </c>
      <c r="G1166" s="3">
        <f t="shared" si="38"/>
        <v>8045.1836400000002</v>
      </c>
      <c r="H1166" s="3">
        <f t="shared" si="41"/>
        <v>0.51000000000203727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142282.62</v>
      </c>
      <c r="D1167" s="2">
        <f>BILANCA!E162</f>
        <v>471394.75</v>
      </c>
      <c r="E1167" s="2">
        <v>0</v>
      </c>
      <c r="F1167" s="2">
        <v>0</v>
      </c>
      <c r="G1167" s="3">
        <f t="shared" si="38"/>
        <v>170356.32283999998</v>
      </c>
      <c r="H1167" s="3">
        <f t="shared" si="41"/>
        <v>0.63000000000465661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265.47000000000003</v>
      </c>
      <c r="D1169" s="2">
        <f>BILANCA!E164</f>
        <v>0</v>
      </c>
      <c r="E1169" s="2">
        <v>0</v>
      </c>
      <c r="F1169" s="2">
        <v>0</v>
      </c>
      <c r="G1169" s="3">
        <f t="shared" si="38"/>
        <v>42.209730000000008</v>
      </c>
      <c r="H1169" s="3">
        <f t="shared" si="41"/>
        <v>0.47000000000002728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524351.54999999993</v>
      </c>
      <c r="D1180" s="2">
        <f>BILANCA!E176</f>
        <v>853449.54999999981</v>
      </c>
      <c r="E1180" s="2">
        <v>0</v>
      </c>
      <c r="F1180" s="2">
        <v>0</v>
      </c>
      <c r="G1180" s="3">
        <f t="shared" si="38"/>
        <v>379312.61049999995</v>
      </c>
      <c r="H1180" s="3">
        <f t="shared" si="41"/>
        <v>0.90000000025611371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1253040.82</v>
      </c>
      <c r="D1181" s="2">
        <f>BILANCA!E177</f>
        <v>1114958.3499999999</v>
      </c>
      <c r="E1181" s="2">
        <v>0</v>
      </c>
      <c r="F1181" s="2">
        <v>0</v>
      </c>
      <c r="G1181" s="3">
        <f t="shared" si="38"/>
        <v>595585.73592000001</v>
      </c>
      <c r="H1181" s="3">
        <f t="shared" si="41"/>
        <v>0.52999999979510903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1241533.21</v>
      </c>
      <c r="D1182" s="2">
        <f>BILANCA!E178</f>
        <v>1101827.6499999999</v>
      </c>
      <c r="E1182" s="2">
        <v>0</v>
      </c>
      <c r="F1182" s="2">
        <v>0</v>
      </c>
      <c r="G1182" s="3">
        <f t="shared" si="38"/>
        <v>592572.42371999985</v>
      </c>
      <c r="H1182" s="3">
        <f t="shared" si="41"/>
        <v>0.56000000005587935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765155.32</v>
      </c>
      <c r="D1183" s="2">
        <f>BILANCA!E179</f>
        <v>807337.21</v>
      </c>
      <c r="E1183" s="2">
        <v>0</v>
      </c>
      <c r="F1183" s="2">
        <v>0</v>
      </c>
      <c r="G1183" s="3">
        <f t="shared" si="38"/>
        <v>411710.54501999996</v>
      </c>
      <c r="H1183" s="3">
        <f t="shared" si="41"/>
        <v>0.52999999991152436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405464.42</v>
      </c>
      <c r="D1184" s="2">
        <f>BILANCA!E180</f>
        <v>281732.53000000003</v>
      </c>
      <c r="E1184" s="2">
        <v>0</v>
      </c>
      <c r="F1184" s="2">
        <v>0</v>
      </c>
      <c r="G1184" s="3">
        <f t="shared" si="38"/>
        <v>168593.72951999999</v>
      </c>
      <c r="H1184" s="3">
        <f t="shared" si="41"/>
        <v>0.88999999995576218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625.02</v>
      </c>
      <c r="D1185" s="2">
        <f>BILANCA!E181</f>
        <v>51.63</v>
      </c>
      <c r="E1185" s="2">
        <v>0</v>
      </c>
      <c r="F1185" s="2">
        <v>0</v>
      </c>
      <c r="G1185" s="3">
        <f t="shared" si="38"/>
        <v>127.44899999999998</v>
      </c>
      <c r="H1185" s="3">
        <f t="shared" si="41"/>
        <v>0.38999999999997925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625.02</v>
      </c>
      <c r="D1188" s="2">
        <f>BILANCA!E184</f>
        <v>51.63</v>
      </c>
      <c r="E1188" s="2">
        <v>0</v>
      </c>
      <c r="F1188" s="2">
        <v>0</v>
      </c>
      <c r="G1188" s="3">
        <f t="shared" si="38"/>
        <v>129.63383999999999</v>
      </c>
      <c r="H1188" s="3">
        <f t="shared" si="41"/>
        <v>0.38999999999997925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70288.45</v>
      </c>
      <c r="D1200" s="2">
        <f>BILANCA!E196</f>
        <v>12706.28</v>
      </c>
      <c r="E1200" s="2">
        <v>0</v>
      </c>
      <c r="F1200" s="2">
        <v>0</v>
      </c>
      <c r="G1200" s="3">
        <f t="shared" si="38"/>
        <v>18183.191900000002</v>
      </c>
      <c r="H1200" s="3">
        <f t="shared" si="41"/>
        <v>0.72999999999774445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11007.61</v>
      </c>
      <c r="D1201" s="2">
        <f>BILANCA!E197</f>
        <v>0</v>
      </c>
      <c r="E1201" s="2">
        <v>0</v>
      </c>
      <c r="F1201" s="2">
        <v>0</v>
      </c>
      <c r="G1201" s="3">
        <f t="shared" si="38"/>
        <v>2102.4535100000003</v>
      </c>
      <c r="H1201" s="3">
        <f t="shared" si="41"/>
        <v>0.38999999999941792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493.75</v>
      </c>
      <c r="D1202" s="2">
        <f>BILANCA!E198</f>
        <v>0</v>
      </c>
      <c r="E1202" s="2">
        <v>0</v>
      </c>
      <c r="F1202" s="2">
        <v>0</v>
      </c>
      <c r="G1202" s="3">
        <f t="shared" ref="G1202:G1206" si="44">B1202/1000*C1202+B1202/500*D1202</f>
        <v>94.8</v>
      </c>
      <c r="H1202" s="3">
        <f t="shared" ref="H1202:H1206" si="45">ABS(C1202-ROUND(C1202,0))+ABS(D1202-ROUND(D1202,0))</f>
        <v>0.25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10513.86</v>
      </c>
      <c r="D1203" s="2">
        <f>BILANCA!E199</f>
        <v>0</v>
      </c>
      <c r="E1203" s="2">
        <v>0</v>
      </c>
      <c r="F1203" s="2">
        <v>0</v>
      </c>
      <c r="G1203" s="3">
        <f t="shared" si="44"/>
        <v>2029.1749800000002</v>
      </c>
      <c r="H1203" s="3">
        <f t="shared" si="45"/>
        <v>0.13999999999941792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500</v>
      </c>
      <c r="D1251" s="2">
        <f>BILANCA!E247</f>
        <v>13130.7</v>
      </c>
      <c r="E1251" s="2">
        <v>0</v>
      </c>
      <c r="F1251" s="2">
        <v>0</v>
      </c>
      <c r="G1251" s="3">
        <f>B1251/1000*C1251+B1251/500*D1251</f>
        <v>6449.4974000000002</v>
      </c>
      <c r="H1251" s="3">
        <f>ABS(C1251-ROUND(C1251,0))+ABS(D1251-ROUND(D1251,0))</f>
        <v>0.2999999999992724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-728689.27000000014</v>
      </c>
      <c r="D1255" s="2">
        <f>BILANCA!E251</f>
        <v>-261508.80000000008</v>
      </c>
      <c r="E1255" s="2">
        <v>0</v>
      </c>
      <c r="F1255" s="2">
        <v>0</v>
      </c>
      <c r="G1255" s="3">
        <f t="shared" si="38"/>
        <v>-306668.18315000006</v>
      </c>
      <c r="H1255" s="3">
        <f t="shared" si="41"/>
        <v>0.47000000005937181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339279.68</v>
      </c>
      <c r="D1256" s="2">
        <f>BILANCA!E252</f>
        <v>325231.98999999993</v>
      </c>
      <c r="E1256" s="2">
        <v>0</v>
      </c>
      <c r="F1256" s="2">
        <v>0</v>
      </c>
      <c r="G1256" s="3">
        <f t="shared" si="38"/>
        <v>243476.94035999995</v>
      </c>
      <c r="H1256" s="3">
        <f t="shared" si="41"/>
        <v>0.33000000007450581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816619.35</v>
      </c>
      <c r="D1257" s="2">
        <f>BILANCA!E253</f>
        <v>802966.19</v>
      </c>
      <c r="E1257" s="2">
        <v>0</v>
      </c>
      <c r="F1257" s="2">
        <v>0</v>
      </c>
      <c r="G1257" s="3">
        <f t="shared" si="38"/>
        <v>598370.27731000003</v>
      </c>
      <c r="H1257" s="3">
        <f t="shared" si="41"/>
        <v>0.53999999992083758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477339.67</v>
      </c>
      <c r="D1258" s="2">
        <f>BILANCA!E254</f>
        <v>477734.2</v>
      </c>
      <c r="E1258" s="2">
        <v>0</v>
      </c>
      <c r="F1258" s="2">
        <v>0</v>
      </c>
      <c r="G1258" s="3">
        <f t="shared" si="38"/>
        <v>355336.40136000002</v>
      </c>
      <c r="H1258" s="3">
        <f t="shared" si="41"/>
        <v>0.53000000002793968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-1081498.6100000001</v>
      </c>
      <c r="D1259" s="2">
        <f>BILANCA!E255</f>
        <v>-603365.51</v>
      </c>
      <c r="E1259" s="2">
        <v>0</v>
      </c>
      <c r="F1259" s="2">
        <v>0</v>
      </c>
      <c r="G1259" s="3">
        <f t="shared" si="38"/>
        <v>-569769.17787000001</v>
      </c>
      <c r="H1259" s="3">
        <f t="shared" si="41"/>
        <v>0.87999999988824129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1081498.6100000001</v>
      </c>
      <c r="D1264" s="2">
        <f>BILANCA!E260</f>
        <v>603365.51</v>
      </c>
      <c r="E1264" s="2">
        <v>0</v>
      </c>
      <c r="F1264" s="2">
        <v>0</v>
      </c>
      <c r="G1264" s="3">
        <f t="shared" si="38"/>
        <v>581210.32602000004</v>
      </c>
      <c r="H1264" s="3">
        <f t="shared" si="41"/>
        <v>0.87999999988824129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1081498.6100000001</v>
      </c>
      <c r="D1265" s="2">
        <f>BILANCA!E261</f>
        <v>603365.51</v>
      </c>
      <c r="E1265" s="2">
        <v>0</v>
      </c>
      <c r="F1265" s="2">
        <v>0</v>
      </c>
      <c r="G1265" s="3">
        <f t="shared" si="38"/>
        <v>583498.55564999999</v>
      </c>
      <c r="H1265" s="3">
        <f t="shared" si="41"/>
        <v>0.87999999988824129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13529.66</v>
      </c>
      <c r="D1278" s="2">
        <f>BILANCA!E274</f>
        <v>16624.72</v>
      </c>
      <c r="E1278" s="2">
        <v>0</v>
      </c>
      <c r="F1278" s="2">
        <v>0</v>
      </c>
      <c r="G1278" s="3">
        <f t="shared" si="38"/>
        <v>12536.7988</v>
      </c>
      <c r="H1278" s="3">
        <f t="shared" si="41"/>
        <v>0.61999999999898137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3996.17</v>
      </c>
      <c r="D1291" s="2">
        <f>BILANCA!E287</f>
        <v>40</v>
      </c>
      <c r="E1291" s="2">
        <v>0</v>
      </c>
      <c r="F1291" s="2">
        <v>0</v>
      </c>
      <c r="G1291" s="3">
        <f t="shared" si="48"/>
        <v>1145.4037700000001</v>
      </c>
      <c r="H1291" s="3">
        <f t="shared" si="49"/>
        <v>0.17000000000007276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9533.49</v>
      </c>
      <c r="D1292" s="2">
        <f>BILANCA!E288</f>
        <v>16584.72</v>
      </c>
      <c r="E1292" s="2">
        <v>0</v>
      </c>
      <c r="F1292" s="2">
        <v>0</v>
      </c>
      <c r="G1292" s="3">
        <f t="shared" si="48"/>
        <v>12042.226259999999</v>
      </c>
      <c r="H1292" s="3">
        <f t="shared" si="49"/>
        <v>0.76999999999861757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8482447.2799999993</v>
      </c>
      <c r="D1301" s="2">
        <f>BILANCA!E297</f>
        <v>8347589.4400000004</v>
      </c>
      <c r="E1301" s="2">
        <v>0</v>
      </c>
      <c r="F1301" s="2">
        <v>0</v>
      </c>
      <c r="G1301" s="3">
        <f t="shared" si="38"/>
        <v>7326689.2125599999</v>
      </c>
      <c r="H1301" s="3">
        <f t="shared" si="41"/>
        <v>0.71999999973922968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8482447.2799999993</v>
      </c>
      <c r="D1302" s="2">
        <f>BILANCA!E298</f>
        <v>8347589.4400000004</v>
      </c>
      <c r="E1302" s="2">
        <v>0</v>
      </c>
      <c r="F1302" s="2">
        <v>0</v>
      </c>
      <c r="G1302" s="3">
        <f t="shared" si="38"/>
        <v>7351866.8387199994</v>
      </c>
      <c r="H1302" s="3">
        <f t="shared" si="41"/>
        <v>0.71999999973922968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156798.21</v>
      </c>
      <c r="D1305" s="2">
        <f>BILANCA!E302</f>
        <v>475820.16</v>
      </c>
      <c r="E1305" s="2">
        <v>0</v>
      </c>
      <c r="F1305" s="2">
        <v>0</v>
      </c>
      <c r="G1305" s="3">
        <f t="shared" si="38"/>
        <v>326989.36634999997</v>
      </c>
      <c r="H1305" s="3">
        <f t="shared" si="41"/>
        <v>0.36999999996623956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660</v>
      </c>
      <c r="D1306" s="2">
        <f>BILANCA!E303</f>
        <v>16007.99</v>
      </c>
      <c r="E1306" s="2">
        <v>0</v>
      </c>
      <c r="F1306" s="2">
        <v>0</v>
      </c>
      <c r="G1306" s="3">
        <f t="shared" si="38"/>
        <v>9672.0900799999999</v>
      </c>
      <c r="H1306" s="3">
        <f t="shared" si="41"/>
        <v>1.0000000000218279E-2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157458.21</v>
      </c>
      <c r="D1307" s="2">
        <f>BILANCA!E304</f>
        <v>491828.15</v>
      </c>
      <c r="E1307" s="2">
        <v>0</v>
      </c>
      <c r="F1307" s="2">
        <v>0</v>
      </c>
      <c r="G1307" s="3">
        <f>B1307/1000*C1307+B1307/500*D1307</f>
        <v>338911.00946999999</v>
      </c>
      <c r="H1307" s="3">
        <f>ABS(C1307-ROUND(C1307,0))+ABS(D1307-ROUND(D1307,0))</f>
        <v>0.36000000001513399</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18356.240000000002</v>
      </c>
      <c r="D1311" s="2">
        <f>BILANCA!E308</f>
        <v>17662.62</v>
      </c>
      <c r="E1311" s="2">
        <v>0</v>
      </c>
      <c r="F1311" s="2">
        <v>0</v>
      </c>
      <c r="G1311" s="3">
        <f t="shared" si="52"/>
        <v>16158.125479999999</v>
      </c>
      <c r="H1311" s="3">
        <f t="shared" si="41"/>
        <v>0.62000000000261934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216.97</v>
      </c>
      <c r="D1312" s="2">
        <f>BILANCA!E309</f>
        <v>0</v>
      </c>
      <c r="E1312" s="2">
        <v>0</v>
      </c>
      <c r="F1312" s="2">
        <v>0</v>
      </c>
      <c r="G1312" s="3">
        <f t="shared" si="52"/>
        <v>65.524940000000001</v>
      </c>
      <c r="H1312" s="3">
        <f t="shared" si="41"/>
        <v>3.0000000000001137E-2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8156.26</v>
      </c>
      <c r="D1314" s="2">
        <f>BILANCA!E311</f>
        <v>11658.96</v>
      </c>
      <c r="E1314" s="2">
        <v>0</v>
      </c>
      <c r="F1314" s="2">
        <v>0</v>
      </c>
      <c r="G1314" s="3">
        <f t="shared" si="52"/>
        <v>9568.1507199999996</v>
      </c>
      <c r="H1314" s="3">
        <f t="shared" si="41"/>
        <v>0.30000000000109139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142282.62</v>
      </c>
      <c r="D1338" s="2">
        <f>BILANCA!E335</f>
        <v>471394.75</v>
      </c>
      <c r="E1338" s="2">
        <v>0</v>
      </c>
      <c r="F1338" s="2">
        <v>0</v>
      </c>
      <c r="G1338" s="3">
        <f t="shared" si="52"/>
        <v>355903.65535999998</v>
      </c>
      <c r="H1338" s="3">
        <f t="shared" si="41"/>
        <v>0.63000000000465661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1241533.21</v>
      </c>
      <c r="D1339" s="2">
        <f>BILANCA!E336</f>
        <v>1101827.6499999999</v>
      </c>
      <c r="E1339" s="2">
        <v>0</v>
      </c>
      <c r="F1339" s="2">
        <v>0</v>
      </c>
      <c r="G1339" s="3">
        <f t="shared" si="52"/>
        <v>1133467.01979</v>
      </c>
      <c r="H1339" s="3">
        <f t="shared" si="41"/>
        <v>0.56000000005587935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11007.61</v>
      </c>
      <c r="D1341" s="2">
        <f>BILANCA!E338</f>
        <v>0</v>
      </c>
      <c r="E1341" s="2">
        <v>0</v>
      </c>
      <c r="F1341" s="2">
        <v>0</v>
      </c>
      <c r="G1341" s="3">
        <f t="shared" si="52"/>
        <v>3643.5189100000002</v>
      </c>
      <c r="H1341" s="3">
        <f t="shared" si="41"/>
        <v>0.38999999999941792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500</v>
      </c>
      <c r="D1370" s="2">
        <f>BILANCA!E367</f>
        <v>500</v>
      </c>
      <c r="E1370" s="2">
        <v>0</v>
      </c>
      <c r="F1370" s="2">
        <v>0</v>
      </c>
      <c r="G1370" s="3">
        <f t="shared" si="57"/>
        <v>540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12630.7</v>
      </c>
      <c r="E1383" s="2">
        <v>0</v>
      </c>
      <c r="F1383" s="2">
        <v>0</v>
      </c>
      <c r="G1383" s="3">
        <f t="shared" si="59"/>
        <v>9422.5022000000008</v>
      </c>
      <c r="H1383" s="3">
        <f t="shared" si="60"/>
        <v>0.2999999999992724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7825438.1200000001</v>
      </c>
      <c r="D1390" s="2">
        <f>BILANCA!E387</f>
        <v>7825438.1200000001</v>
      </c>
      <c r="E1390" s="2">
        <v>0</v>
      </c>
      <c r="F1390" s="2">
        <v>0</v>
      </c>
      <c r="G1390" s="3">
        <f t="shared" ref="G1390:G1399" si="61">B1390/1000*C1390+B1390/500*D1390</f>
        <v>8920999.4568000007</v>
      </c>
      <c r="H1390" s="3">
        <f t="shared" ref="H1390:H1399" si="62">ABS(C1390-ROUND(C1390,0))+ABS(D1390-ROUND(D1390,0))</f>
        <v>0.24000000022351742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509015.2</v>
      </c>
      <c r="D1394" s="2">
        <f>BILANCA!E391</f>
        <v>510015.2</v>
      </c>
      <c r="E1394" s="2">
        <v>0</v>
      </c>
      <c r="F1394" s="2">
        <v>0</v>
      </c>
      <c r="G1394" s="3">
        <f t="shared" si="61"/>
        <v>587153.51040000003</v>
      </c>
      <c r="H1394" s="3">
        <f t="shared" si="62"/>
        <v>0.40000000002328306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133972.12</v>
      </c>
      <c r="D1395" s="2">
        <f>BILANCA!E392</f>
        <v>12136.12</v>
      </c>
      <c r="E1395" s="2">
        <v>0</v>
      </c>
      <c r="F1395" s="2">
        <v>0</v>
      </c>
      <c r="G1395" s="3">
        <f t="shared" si="61"/>
        <v>60924.078600000001</v>
      </c>
      <c r="H1395" s="3">
        <f t="shared" si="62"/>
        <v>0.23999999999614374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14021.84</v>
      </c>
      <c r="D1400" s="14">
        <f>BILANCA!E397</f>
        <v>0</v>
      </c>
      <c r="E1400" s="14">
        <v>0</v>
      </c>
      <c r="F1400" s="14">
        <v>0</v>
      </c>
      <c r="G1400" s="15">
        <f t="shared" si="52"/>
        <v>5468.5176000000001</v>
      </c>
      <c r="H1400" s="15">
        <f t="shared" si="41"/>
        <v>0.15999999999985448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10938011.33</v>
      </c>
      <c r="D1503" s="2">
        <f>'RAS-funkcijski'!E107</f>
        <v>12441029.75</v>
      </c>
      <c r="E1503" s="2">
        <v>0</v>
      </c>
      <c r="F1503" s="2">
        <v>0</v>
      </c>
      <c r="G1503" s="3">
        <f t="shared" si="52"/>
        <v>3689467.2954899995</v>
      </c>
      <c r="H1503" s="3">
        <f t="shared" si="63"/>
        <v>0.58000000007450581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10938011.33</v>
      </c>
      <c r="D1505" s="2">
        <f>'RAS-funkcijski'!E109</f>
        <v>12441029.75</v>
      </c>
      <c r="E1505" s="2">
        <v>0</v>
      </c>
      <c r="F1505" s="2">
        <v>0</v>
      </c>
      <c r="G1505" s="3">
        <f t="shared" si="52"/>
        <v>3761107.4371500001</v>
      </c>
      <c r="H1505" s="3">
        <f t="shared" si="63"/>
        <v>0.58000000007450581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10938011.33</v>
      </c>
      <c r="D1537" s="14">
        <f>'RAS-funkcijski'!E141</f>
        <v>12441029.75</v>
      </c>
      <c r="E1537" s="14">
        <v>0</v>
      </c>
      <c r="F1537" s="14">
        <v>0</v>
      </c>
      <c r="G1537" s="15">
        <f t="shared" si="52"/>
        <v>4907349.70371</v>
      </c>
      <c r="H1537" s="15">
        <f t="shared" si="63"/>
        <v>0.58000000007450581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42814.09</v>
      </c>
      <c r="D1538" s="7">
        <f>'P-VRIO'!E5</f>
        <v>1835.3</v>
      </c>
      <c r="E1538" s="7">
        <v>0</v>
      </c>
      <c r="F1538" s="7">
        <v>0</v>
      </c>
      <c r="G1538" s="8">
        <f t="shared" si="52"/>
        <v>46.484690000000001</v>
      </c>
      <c r="H1538" s="8">
        <f t="shared" si="63"/>
        <v>0.38999999999646207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42814.09</v>
      </c>
      <c r="D1539" s="2">
        <f>'P-VRIO'!E6</f>
        <v>0</v>
      </c>
      <c r="E1539" s="2">
        <v>0</v>
      </c>
      <c r="F1539" s="2">
        <v>0</v>
      </c>
      <c r="G1539" s="3">
        <f t="shared" si="52"/>
        <v>85.62818</v>
      </c>
      <c r="H1539" s="3">
        <f t="shared" si="63"/>
        <v>8.999999999650754E-2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42814.09</v>
      </c>
      <c r="D1547" s="2">
        <f>'P-VRIO'!E14</f>
        <v>0</v>
      </c>
      <c r="E1547" s="2">
        <v>0</v>
      </c>
      <c r="F1547" s="2">
        <v>0</v>
      </c>
      <c r="G1547" s="3">
        <f t="shared" si="52"/>
        <v>428.14089999999999</v>
      </c>
      <c r="H1547" s="3">
        <f t="shared" si="63"/>
        <v>8.999999999650754E-2</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42814.09</v>
      </c>
      <c r="D1553" s="2">
        <f>'P-VRIO'!E20</f>
        <v>0</v>
      </c>
      <c r="E1553" s="2">
        <v>0</v>
      </c>
      <c r="F1553" s="2">
        <v>0</v>
      </c>
      <c r="G1553" s="3">
        <f t="shared" si="52"/>
        <v>685.02544</v>
      </c>
      <c r="H1553" s="3">
        <f t="shared" si="63"/>
        <v>8.999999999650754E-2</v>
      </c>
      <c r="I1553" s="11">
        <f t="shared" si="65"/>
        <v>61.652289597607577</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1835.3</v>
      </c>
      <c r="E1555" s="2">
        <v>0</v>
      </c>
      <c r="F1555" s="2">
        <v>0</v>
      </c>
      <c r="G1555" s="3">
        <f t="shared" si="52"/>
        <v>66.070799999999991</v>
      </c>
      <c r="H1555" s="3">
        <f t="shared" si="63"/>
        <v>0.29999999999995453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1835.3</v>
      </c>
      <c r="E1563" s="2">
        <v>0</v>
      </c>
      <c r="F1563" s="2">
        <v>0</v>
      </c>
      <c r="G1563" s="3">
        <f t="shared" si="52"/>
        <v>95.435599999999994</v>
      </c>
      <c r="H1563" s="3">
        <f t="shared" si="63"/>
        <v>0.29999999999995453</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1835.3</v>
      </c>
      <c r="E1569" s="2">
        <v>0</v>
      </c>
      <c r="F1569" s="2">
        <v>0</v>
      </c>
      <c r="G1569" s="3">
        <f t="shared" si="52"/>
        <v>117.4592</v>
      </c>
      <c r="H1569" s="3">
        <f t="shared" si="63"/>
        <v>0.29999999999995453</v>
      </c>
      <c r="I1569" s="11">
        <f t="shared" si="67"/>
        <v>35.237759999994658</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1253040.82</v>
      </c>
      <c r="D1582" s="7"/>
      <c r="E1582" s="7">
        <v>0</v>
      </c>
      <c r="F1582" s="7">
        <v>0</v>
      </c>
      <c r="G1582" s="8">
        <f t="shared" ref="G1582:G1686" si="70">B1582/1000*C1582</f>
        <v>1253.0408200000002</v>
      </c>
      <c r="H1582" s="8">
        <f t="shared" ref="H1582:H1686" si="71">ABS(C1582-ROUND(C1582,0))</f>
        <v>0.17999999993480742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12779850.380000003</v>
      </c>
      <c r="D1583" s="2">
        <v>0</v>
      </c>
      <c r="E1583" s="2">
        <v>0</v>
      </c>
      <c r="F1583" s="2">
        <v>0</v>
      </c>
      <c r="G1583" s="3">
        <f t="shared" si="70"/>
        <v>25559.700760000007</v>
      </c>
      <c r="H1583" s="3">
        <f t="shared" si="71"/>
        <v>0.38000000268220901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128490.22</v>
      </c>
      <c r="D1584" s="2">
        <v>0</v>
      </c>
      <c r="E1584" s="2">
        <v>0</v>
      </c>
      <c r="F1584" s="2">
        <v>0</v>
      </c>
      <c r="G1584" s="3">
        <f t="shared" si="70"/>
        <v>385.47066000000001</v>
      </c>
      <c r="H1584" s="3">
        <f t="shared" si="71"/>
        <v>0.22000000000116415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12496433.220000003</v>
      </c>
      <c r="D1585" s="2">
        <v>0</v>
      </c>
      <c r="E1585" s="2">
        <v>0</v>
      </c>
      <c r="F1585" s="2">
        <v>0</v>
      </c>
      <c r="G1585" s="3">
        <f t="shared" si="70"/>
        <v>49985.73288000001</v>
      </c>
      <c r="H1585" s="3">
        <f t="shared" si="71"/>
        <v>0.2200000025331974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9394834.4700000007</v>
      </c>
      <c r="D1586" s="2">
        <v>0</v>
      </c>
      <c r="E1586" s="2">
        <v>0</v>
      </c>
      <c r="F1586" s="2">
        <v>0</v>
      </c>
      <c r="G1586" s="3">
        <f t="shared" si="70"/>
        <v>46974.172350000001</v>
      </c>
      <c r="H1586" s="3">
        <f t="shared" si="71"/>
        <v>0.47000000067055225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2795746.38</v>
      </c>
      <c r="D1587" s="2">
        <v>0</v>
      </c>
      <c r="E1587" s="2">
        <v>0</v>
      </c>
      <c r="F1587" s="2">
        <v>0</v>
      </c>
      <c r="G1587" s="3">
        <f t="shared" si="70"/>
        <v>16774.478279999999</v>
      </c>
      <c r="H1587" s="3">
        <f t="shared" si="71"/>
        <v>0.37999999988824129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1161.73</v>
      </c>
      <c r="D1588" s="2">
        <v>0</v>
      </c>
      <c r="E1588" s="2">
        <v>0</v>
      </c>
      <c r="F1588" s="2">
        <v>0</v>
      </c>
      <c r="G1588" s="3">
        <f t="shared" si="70"/>
        <v>8.1321100000000008</v>
      </c>
      <c r="H1588" s="3">
        <f t="shared" si="71"/>
        <v>0.26999999999998181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304690.64</v>
      </c>
      <c r="D1593" s="2">
        <v>0</v>
      </c>
      <c r="E1593" s="2">
        <v>0</v>
      </c>
      <c r="F1593" s="2">
        <v>0</v>
      </c>
      <c r="G1593" s="3">
        <f t="shared" si="70"/>
        <v>3656.2876800000004</v>
      </c>
      <c r="H1593" s="3">
        <f t="shared" si="71"/>
        <v>0.35999999998603016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118291.04</v>
      </c>
      <c r="D1594" s="2">
        <v>0</v>
      </c>
      <c r="E1594" s="2">
        <v>0</v>
      </c>
      <c r="F1594" s="2">
        <v>0</v>
      </c>
      <c r="G1594" s="3">
        <f t="shared" si="70"/>
        <v>1537.78352</v>
      </c>
      <c r="H1594" s="3">
        <f t="shared" si="71"/>
        <v>3.9999999993597157E-2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30000</v>
      </c>
      <c r="D1595" s="2">
        <v>0</v>
      </c>
      <c r="E1595" s="2">
        <v>0</v>
      </c>
      <c r="F1595" s="2">
        <v>0</v>
      </c>
      <c r="G1595" s="3">
        <f t="shared" si="70"/>
        <v>420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30000</v>
      </c>
      <c r="D1600" s="2">
        <v>0</v>
      </c>
      <c r="E1600" s="2">
        <v>0</v>
      </c>
      <c r="F1600" s="2">
        <v>0</v>
      </c>
      <c r="G1600" s="3">
        <f t="shared" si="70"/>
        <v>570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6635.9</v>
      </c>
      <c r="D1601" s="2">
        <v>0</v>
      </c>
      <c r="E1601" s="2">
        <v>0</v>
      </c>
      <c r="F1601" s="2">
        <v>0</v>
      </c>
      <c r="G1601" s="3">
        <f>B1601/1000*C1601</f>
        <v>132.71799999999999</v>
      </c>
      <c r="H1601" s="3">
        <f>ABS(C1601-ROUND(C1601,0))</f>
        <v>0.1000000000003638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12917932.85</v>
      </c>
      <c r="D1602" s="2">
        <v>0</v>
      </c>
      <c r="E1602" s="2">
        <v>0</v>
      </c>
      <c r="F1602" s="2">
        <v>0</v>
      </c>
      <c r="G1602" s="3">
        <f t="shared" si="70"/>
        <v>271276.58984999999</v>
      </c>
      <c r="H1602" s="3">
        <f t="shared" si="71"/>
        <v>0.15000000037252903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131247.71</v>
      </c>
      <c r="D1603" s="2">
        <v>0</v>
      </c>
      <c r="E1603" s="2">
        <v>0</v>
      </c>
      <c r="F1603" s="2">
        <v>0</v>
      </c>
      <c r="G1603" s="3">
        <f t="shared" si="70"/>
        <v>2887.4496199999999</v>
      </c>
      <c r="H1603" s="3">
        <f t="shared" si="71"/>
        <v>0.29000000000814907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12620750.589999998</v>
      </c>
      <c r="D1604" s="2">
        <v>0</v>
      </c>
      <c r="E1604" s="2">
        <v>0</v>
      </c>
      <c r="F1604" s="2">
        <v>0</v>
      </c>
      <c r="G1604" s="3">
        <f t="shared" si="70"/>
        <v>290277.26356999995</v>
      </c>
      <c r="H1604" s="3">
        <f t="shared" si="71"/>
        <v>0.41000000201165676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9352652.5800000001</v>
      </c>
      <c r="D1605" s="2">
        <v>0</v>
      </c>
      <c r="E1605" s="2">
        <v>0</v>
      </c>
      <c r="F1605" s="2">
        <v>0</v>
      </c>
      <c r="G1605" s="3">
        <f t="shared" si="70"/>
        <v>224463.66192000001</v>
      </c>
      <c r="H1605" s="3">
        <f t="shared" si="71"/>
        <v>0.41999999992549419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2919478.27</v>
      </c>
      <c r="D1606" s="2">
        <v>0</v>
      </c>
      <c r="E1606" s="2">
        <v>0</v>
      </c>
      <c r="F1606" s="2">
        <v>0</v>
      </c>
      <c r="G1606" s="3">
        <f t="shared" si="70"/>
        <v>72986.956749999998</v>
      </c>
      <c r="H1606" s="3">
        <f t="shared" si="71"/>
        <v>0.27000000001862645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1735.12</v>
      </c>
      <c r="D1607" s="2">
        <v>0</v>
      </c>
      <c r="E1607" s="2">
        <v>0</v>
      </c>
      <c r="F1607" s="2">
        <v>0</v>
      </c>
      <c r="G1607" s="3">
        <f t="shared" si="70"/>
        <v>45.113119999999995</v>
      </c>
      <c r="H1607" s="3">
        <f t="shared" si="71"/>
        <v>0.11999999999989086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346884.62</v>
      </c>
      <c r="D1612" s="2">
        <v>0</v>
      </c>
      <c r="E1612" s="2">
        <v>0</v>
      </c>
      <c r="F1612" s="2">
        <v>0</v>
      </c>
      <c r="G1612" s="3">
        <f t="shared" si="70"/>
        <v>10753.423220000001</v>
      </c>
      <c r="H1612" s="3">
        <f t="shared" si="71"/>
        <v>0.38000000000465661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129298.65</v>
      </c>
      <c r="D1613" s="2">
        <v>0</v>
      </c>
      <c r="E1613" s="2">
        <v>0</v>
      </c>
      <c r="F1613" s="2">
        <v>0</v>
      </c>
      <c r="G1613" s="3">
        <f t="shared" si="70"/>
        <v>4137.5568000000003</v>
      </c>
      <c r="H1613" s="3">
        <f t="shared" si="71"/>
        <v>0.35000000000582077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30000</v>
      </c>
      <c r="D1614" s="2">
        <v>0</v>
      </c>
      <c r="E1614" s="2">
        <v>0</v>
      </c>
      <c r="F1614" s="2">
        <v>0</v>
      </c>
      <c r="G1614" s="3">
        <f t="shared" si="70"/>
        <v>990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30000</v>
      </c>
      <c r="D1619" s="2">
        <v>0</v>
      </c>
      <c r="E1619" s="2">
        <v>0</v>
      </c>
      <c r="F1619" s="2">
        <v>0</v>
      </c>
      <c r="G1619" s="3">
        <f t="shared" si="70"/>
        <v>1140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6635.9</v>
      </c>
      <c r="D1620" s="2">
        <v>0</v>
      </c>
      <c r="E1620" s="2">
        <v>0</v>
      </c>
      <c r="F1620" s="2">
        <v>0</v>
      </c>
      <c r="G1620" s="3">
        <f>B1620/1000*C1620</f>
        <v>258.80009999999999</v>
      </c>
      <c r="H1620" s="3">
        <f>ABS(C1620-ROUND(C1620,0))</f>
        <v>0.1000000000003638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1114958.3500000034</v>
      </c>
      <c r="D1621" s="2">
        <v>0</v>
      </c>
      <c r="E1621" s="2">
        <v>0</v>
      </c>
      <c r="F1621" s="2">
        <v>0</v>
      </c>
      <c r="G1621" s="3">
        <f t="shared" si="70"/>
        <v>44598.334000000134</v>
      </c>
      <c r="H1621" s="3">
        <f t="shared" si="71"/>
        <v>0.35000000335276127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159084.42000000001</v>
      </c>
      <c r="D1622" s="2">
        <v>0</v>
      </c>
      <c r="E1622" s="2">
        <v>0</v>
      </c>
      <c r="F1622" s="2">
        <v>0</v>
      </c>
      <c r="G1622" s="3">
        <f t="shared" si="70"/>
        <v>6522.461220000001</v>
      </c>
      <c r="H1622" s="3">
        <f t="shared" si="71"/>
        <v>0.42000000001280569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12630.7</v>
      </c>
      <c r="D1623" s="2">
        <v>0</v>
      </c>
      <c r="E1623" s="2">
        <v>0</v>
      </c>
      <c r="F1623" s="2">
        <v>0</v>
      </c>
      <c r="G1623" s="3">
        <f t="shared" si="70"/>
        <v>530.48940000000005</v>
      </c>
      <c r="H1623" s="3">
        <f t="shared" si="71"/>
        <v>0.2999999999992724</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12630.7</v>
      </c>
      <c r="D1624" s="2">
        <v>0</v>
      </c>
      <c r="E1624" s="2">
        <v>0</v>
      </c>
      <c r="F1624" s="2">
        <v>0</v>
      </c>
      <c r="G1624" s="3">
        <f t="shared" si="70"/>
        <v>543.12009999999998</v>
      </c>
      <c r="H1624" s="3">
        <f t="shared" si="71"/>
        <v>0.2999999999992724</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145953.72</v>
      </c>
      <c r="D1628" s="2">
        <v>0</v>
      </c>
      <c r="E1628" s="2">
        <v>0</v>
      </c>
      <c r="F1628" s="2">
        <v>0</v>
      </c>
      <c r="G1628" s="3">
        <f t="shared" si="70"/>
        <v>6859.8248400000002</v>
      </c>
      <c r="H1628" s="3">
        <f t="shared" si="71"/>
        <v>0.27999999999883585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139147.13</v>
      </c>
      <c r="D1634" s="2">
        <v>0</v>
      </c>
      <c r="E1634" s="2">
        <v>0</v>
      </c>
      <c r="F1634" s="2">
        <v>0</v>
      </c>
      <c r="G1634" s="3">
        <f t="shared" si="70"/>
        <v>7374.7978899999998</v>
      </c>
      <c r="H1634" s="3">
        <f t="shared" si="71"/>
        <v>0.13000000000465661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80288.160000000003</v>
      </c>
      <c r="D1635" s="2">
        <v>0</v>
      </c>
      <c r="E1635" s="2">
        <v>0</v>
      </c>
      <c r="F1635" s="2">
        <v>0</v>
      </c>
      <c r="G1635" s="3">
        <f t="shared" si="70"/>
        <v>4335.5606399999997</v>
      </c>
      <c r="H1635" s="3">
        <f t="shared" si="71"/>
        <v>0.16000000000349246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43585.68</v>
      </c>
      <c r="D1637" s="2">
        <v>0</v>
      </c>
      <c r="E1637" s="2">
        <v>0</v>
      </c>
      <c r="F1637" s="2">
        <v>0</v>
      </c>
      <c r="G1637" s="3">
        <f t="shared" si="70"/>
        <v>2440.79808</v>
      </c>
      <c r="H1637" s="3">
        <f t="shared" si="71"/>
        <v>0.31999999999970896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15273.29</v>
      </c>
      <c r="D1638" s="2">
        <v>0</v>
      </c>
      <c r="E1638" s="2">
        <v>0</v>
      </c>
      <c r="F1638" s="2">
        <v>0</v>
      </c>
      <c r="G1638" s="3">
        <f t="shared" si="70"/>
        <v>870.57753000000002</v>
      </c>
      <c r="H1638" s="3">
        <f t="shared" si="71"/>
        <v>0.29000000000087311</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44.25</v>
      </c>
      <c r="D1639" s="2">
        <v>0</v>
      </c>
      <c r="E1639" s="2">
        <v>0</v>
      </c>
      <c r="F1639" s="2">
        <v>0</v>
      </c>
      <c r="G1639" s="3">
        <f t="shared" si="70"/>
        <v>2.5665</v>
      </c>
      <c r="H1639" s="3">
        <f t="shared" si="71"/>
        <v>0.25</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44.25</v>
      </c>
      <c r="D1640" s="2">
        <v>0</v>
      </c>
      <c r="E1640" s="2">
        <v>0</v>
      </c>
      <c r="F1640" s="2">
        <v>0</v>
      </c>
      <c r="G1640" s="3">
        <f t="shared" si="70"/>
        <v>2.6107499999999999</v>
      </c>
      <c r="H1640" s="3">
        <f t="shared" si="71"/>
        <v>0.25</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6762.34</v>
      </c>
      <c r="D1664" s="2">
        <v>0</v>
      </c>
      <c r="E1664" s="2">
        <v>0</v>
      </c>
      <c r="F1664" s="2">
        <v>0</v>
      </c>
      <c r="G1664" s="3">
        <f t="shared" si="70"/>
        <v>561.27422000000001</v>
      </c>
      <c r="H1664" s="3">
        <f t="shared" si="71"/>
        <v>0.34000000000014552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826.33</v>
      </c>
      <c r="D1665" s="2">
        <v>0</v>
      </c>
      <c r="E1665" s="2">
        <v>0</v>
      </c>
      <c r="F1665" s="2">
        <v>0</v>
      </c>
      <c r="G1665" s="3">
        <f t="shared" si="70"/>
        <v>69.411720000000003</v>
      </c>
      <c r="H1665" s="3">
        <f t="shared" si="71"/>
        <v>0.33000000000004093</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5561.01</v>
      </c>
      <c r="D1667" s="2">
        <v>0</v>
      </c>
      <c r="E1667" s="2">
        <v>0</v>
      </c>
      <c r="F1667" s="2">
        <v>0</v>
      </c>
      <c r="G1667" s="3">
        <f t="shared" si="70"/>
        <v>478.24685999999997</v>
      </c>
      <c r="H1667" s="3">
        <f t="shared" si="71"/>
        <v>1.0000000000218279E-2</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375</v>
      </c>
      <c r="D1668" s="2">
        <v>0</v>
      </c>
      <c r="E1668" s="2">
        <v>0</v>
      </c>
      <c r="F1668" s="2">
        <v>0</v>
      </c>
      <c r="G1668" s="3">
        <f t="shared" si="70"/>
        <v>32.625</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500</v>
      </c>
      <c r="D1680" s="2">
        <v>0</v>
      </c>
      <c r="E1680" s="2">
        <v>0</v>
      </c>
      <c r="F1680" s="2">
        <v>0</v>
      </c>
      <c r="G1680" s="3">
        <f>B1680/1000*C1680</f>
        <v>49.5</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955873.93</v>
      </c>
      <c r="D1681" s="2">
        <v>0</v>
      </c>
      <c r="E1681" s="2">
        <v>0</v>
      </c>
      <c r="F1681" s="2">
        <v>0</v>
      </c>
      <c r="G1681" s="3">
        <f t="shared" si="70"/>
        <v>95587.393000000011</v>
      </c>
      <c r="H1681" s="3">
        <f t="shared" si="71"/>
        <v>6.9999999948777258E-2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955873.93</v>
      </c>
      <c r="D1683" s="2">
        <v>0</v>
      </c>
      <c r="E1683" s="2">
        <v>0</v>
      </c>
      <c r="F1683" s="2">
        <v>0</v>
      </c>
      <c r="G1683" s="3">
        <f t="shared" si="70"/>
        <v>97499.14086</v>
      </c>
      <c r="H1683" s="3">
        <f t="shared" si="71"/>
        <v>6.9999999948777258E-2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abSelected="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31067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10225302.42</v>
      </c>
      <c r="I17" s="275">
        <f>'PR-RAS'!E6</f>
        <v>12911179.379999999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10761634.359999999</v>
      </c>
      <c r="I18" s="275">
        <f>'PR-RAS'!E152</f>
        <v>12322738.709999999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1081498.6100000001</v>
      </c>
      <c r="I20" s="275">
        <f>'PR-RAS'!E650</f>
        <v>603365.50999999908</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332233.62000000005</v>
      </c>
      <c r="I22" s="275">
        <f>BILANCA!E7</f>
        <v>318580.46000000014</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192117.93</v>
      </c>
      <c r="I23" s="275">
        <f>BILANCA!E69</f>
        <v>534869.09000000008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1253040.82</v>
      </c>
      <c r="I24" s="275">
        <f>BILANCA!E177</f>
        <v>1114958.3499999999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-728689.27000000014</v>
      </c>
      <c r="I25" s="275">
        <f>BILANCA!E251</f>
        <v>-261508.80000000008</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10938011.33</v>
      </c>
      <c r="I31" s="275">
        <f>'RAS-funkcijski'!E141</f>
        <v>12441029.75</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42814.09</v>
      </c>
      <c r="I33" s="275">
        <f>'P-VRIO'!E5</f>
        <v>1835.3</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1835.3</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1253040.82</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1114958.3500000034</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159084.42000000001</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955873.93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64" zoomScaleNormal="100" workbookViewId="0">
      <selection activeCell="D303" sqref="A1:F10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10225302.42</v>
      </c>
      <c r="E6" s="60">
        <f>E7+E43+E49+E82+E106+E125+E134+E140</f>
        <v>12911179.379999999</v>
      </c>
      <c r="F6" s="45">
        <f t="shared" ref="F6:F132" si="0">IF(D6&lt;&gt;0,IF(E6/D6&gt;=100,"&gt;&gt;100",E6/D6*100),"-")</f>
        <v>126.2669684443426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1276115.8700000001</v>
      </c>
      <c r="E49" s="60">
        <f>E50+E53+E58+E61+E64+E68+E71+E74+E77</f>
        <v>1193917.3999999999</v>
      </c>
      <c r="F49" s="45">
        <f t="shared" si="0"/>
        <v>93.558698552976992</v>
      </c>
    </row>
    <row r="50" spans="1:6" ht="12.75" customHeight="1" x14ac:dyDescent="0.2">
      <c r="A50" s="63">
        <v>631</v>
      </c>
      <c r="B50" s="65" t="s">
        <v>103</v>
      </c>
      <c r="C50" s="247" t="s">
        <v>104</v>
      </c>
      <c r="D50" s="60">
        <f t="shared" ref="D50:E50" si="7">D51+D52</f>
        <v>146886.76999999999</v>
      </c>
      <c r="E50" s="60">
        <f t="shared" si="7"/>
        <v>160200</v>
      </c>
      <c r="F50" s="45">
        <f t="shared" si="0"/>
        <v>109.06360048627934</v>
      </c>
    </row>
    <row r="51" spans="1:6" ht="12.75" customHeight="1" x14ac:dyDescent="0.2">
      <c r="A51" s="63">
        <v>6311</v>
      </c>
      <c r="B51" s="65" t="s">
        <v>105</v>
      </c>
      <c r="C51" s="247" t="s">
        <v>106</v>
      </c>
      <c r="D51" s="194">
        <v>146886.76999999999</v>
      </c>
      <c r="E51" s="194">
        <v>160200</v>
      </c>
      <c r="F51" s="45">
        <f t="shared" si="0"/>
        <v>109.06360048627934</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114855.1</v>
      </c>
      <c r="E53" s="60">
        <f t="shared" si="8"/>
        <v>23531.4</v>
      </c>
      <c r="F53" s="45">
        <f t="shared" si="0"/>
        <v>20.487901712679715</v>
      </c>
    </row>
    <row r="54" spans="1:6" ht="12.75" customHeight="1" x14ac:dyDescent="0.2">
      <c r="A54" s="63">
        <v>6321</v>
      </c>
      <c r="B54" s="65" t="s">
        <v>111</v>
      </c>
      <c r="C54" s="247" t="s">
        <v>112</v>
      </c>
      <c r="D54" s="194">
        <v>114855.1</v>
      </c>
      <c r="E54" s="194">
        <v>23531.4</v>
      </c>
      <c r="F54" s="45">
        <f t="shared" si="0"/>
        <v>20.487901712679715</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1014374</v>
      </c>
      <c r="E68" s="60">
        <f t="shared" si="11"/>
        <v>1010186</v>
      </c>
      <c r="F68" s="45">
        <f t="shared" si="0"/>
        <v>99.587134528290349</v>
      </c>
    </row>
    <row r="69" spans="1:6" ht="12.75" customHeight="1" x14ac:dyDescent="0.2">
      <c r="A69" s="63" t="s">
        <v>141</v>
      </c>
      <c r="B69" s="64" t="s">
        <v>142</v>
      </c>
      <c r="C69" s="247" t="s">
        <v>141</v>
      </c>
      <c r="D69" s="194">
        <v>1014374</v>
      </c>
      <c r="E69" s="194">
        <v>1010186</v>
      </c>
      <c r="F69" s="45">
        <f t="shared" si="0"/>
        <v>99.587134528290349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595700.56000000006</v>
      </c>
      <c r="E106" s="60">
        <f>E107+E112+E120+E124</f>
        <v>887202.41</v>
      </c>
      <c r="F106" s="45">
        <f t="shared" si="0"/>
        <v>148.9342917522186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595700.56000000006</v>
      </c>
      <c r="E112" s="60">
        <f t="shared" si="20"/>
        <v>887202.41</v>
      </c>
      <c r="F112" s="45">
        <f t="shared" si="0"/>
        <v>148.9342917522186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595700.56000000006</v>
      </c>
      <c r="E117" s="194">
        <v>887202.41</v>
      </c>
      <c r="F117" s="45">
        <f t="shared" si="0"/>
        <v>148.9342917522186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287570.94</v>
      </c>
      <c r="E125" s="60">
        <f t="shared" si="22"/>
        <v>268446.40000000002</v>
      </c>
      <c r="F125" s="45">
        <f t="shared" si="0"/>
        <v>93.349627052024104</v>
      </c>
    </row>
    <row r="126" spans="1:6" ht="12.75" customHeight="1" x14ac:dyDescent="0.2">
      <c r="A126" s="63">
        <v>661</v>
      </c>
      <c r="B126" s="65" t="s">
        <v>255</v>
      </c>
      <c r="C126" s="247" t="s">
        <v>256</v>
      </c>
      <c r="D126" s="60">
        <f t="shared" ref="D126:E126" si="23">SUM(D127:D128)</f>
        <v>266319.94</v>
      </c>
      <c r="E126" s="60">
        <f t="shared" si="23"/>
        <v>255439.4</v>
      </c>
      <c r="F126" s="45">
        <f t="shared" si="0"/>
        <v>95.914485411794544</v>
      </c>
    </row>
    <row r="127" spans="1:6" ht="12.75" customHeight="1" x14ac:dyDescent="0.2">
      <c r="A127" s="63">
        <v>6614</v>
      </c>
      <c r="B127" s="65" t="s">
        <v>257</v>
      </c>
      <c r="C127" s="247" t="s">
        <v>258</v>
      </c>
      <c r="D127" s="194">
        <v>6414</v>
      </c>
      <c r="E127" s="194">
        <v>7552.1</v>
      </c>
      <c r="F127" s="45">
        <f t="shared" si="0"/>
        <v>117.7439975054568</v>
      </c>
    </row>
    <row r="128" spans="1:6" ht="12.75" customHeight="1" x14ac:dyDescent="0.2">
      <c r="A128" s="63">
        <v>6615</v>
      </c>
      <c r="B128" s="65" t="s">
        <v>259</v>
      </c>
      <c r="C128" s="247" t="s">
        <v>260</v>
      </c>
      <c r="D128" s="194">
        <v>259905.94</v>
      </c>
      <c r="E128" s="194">
        <v>247887.3</v>
      </c>
      <c r="F128" s="45">
        <f t="shared" si="0"/>
        <v>95.375773250892223</v>
      </c>
    </row>
    <row r="129" spans="1:6" ht="36" x14ac:dyDescent="0.2">
      <c r="A129" s="63">
        <v>663</v>
      </c>
      <c r="B129" s="182" t="s">
        <v>261</v>
      </c>
      <c r="C129" s="247" t="s">
        <v>262</v>
      </c>
      <c r="D129" s="60">
        <f t="shared" ref="D129:E129" si="24">SUM(D130:D133)</f>
        <v>21251</v>
      </c>
      <c r="E129" s="60">
        <f t="shared" si="24"/>
        <v>13007</v>
      </c>
      <c r="F129" s="45">
        <f t="shared" si="0"/>
        <v>61.206531457343182</v>
      </c>
    </row>
    <row r="130" spans="1:6" ht="12.75" customHeight="1" x14ac:dyDescent="0.2">
      <c r="A130" s="63">
        <v>6631</v>
      </c>
      <c r="B130" s="65" t="s">
        <v>263</v>
      </c>
      <c r="C130" s="247" t="s">
        <v>264</v>
      </c>
      <c r="D130" s="194">
        <v>20441</v>
      </c>
      <c r="E130" s="194">
        <v>13007</v>
      </c>
      <c r="F130" s="45">
        <f t="shared" si="0"/>
        <v>63.631916246758969</v>
      </c>
    </row>
    <row r="131" spans="1:6" ht="12.75" customHeight="1" x14ac:dyDescent="0.2">
      <c r="A131" s="63">
        <v>6632</v>
      </c>
      <c r="B131" s="182" t="s">
        <v>265</v>
      </c>
      <c r="C131" s="247" t="s">
        <v>266</v>
      </c>
      <c r="D131" s="194">
        <v>810</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8061631.7299999995</v>
      </c>
      <c r="E134" s="60">
        <f t="shared" si="25"/>
        <v>10561613.17</v>
      </c>
      <c r="F134" s="45">
        <f t="shared" ref="F134:F229" si="26">IF(D134&lt;&gt;0,IF(E134/D134&gt;=100,"&gt;&gt;100",E134/D134*100),"-")</f>
        <v>131.01086137061736</v>
      </c>
    </row>
    <row r="135" spans="1:6" ht="24" x14ac:dyDescent="0.2">
      <c r="A135" s="63">
        <v>671</v>
      </c>
      <c r="B135" s="182" t="s">
        <v>273</v>
      </c>
      <c r="C135" s="247" t="s">
        <v>274</v>
      </c>
      <c r="D135" s="60">
        <f t="shared" ref="D135:E135" si="27">SUM(D136:D138)</f>
        <v>8061631.7299999995</v>
      </c>
      <c r="E135" s="60">
        <f t="shared" si="27"/>
        <v>10561613.17</v>
      </c>
      <c r="F135" s="45">
        <f t="shared" si="26"/>
        <v>131.01086137061736</v>
      </c>
    </row>
    <row r="136" spans="1:6" ht="12.75" customHeight="1" x14ac:dyDescent="0.2">
      <c r="A136" s="63">
        <v>6711</v>
      </c>
      <c r="B136" s="65" t="s">
        <v>275</v>
      </c>
      <c r="C136" s="247" t="s">
        <v>276</v>
      </c>
      <c r="D136" s="194">
        <v>8049088.5199999996</v>
      </c>
      <c r="E136" s="194">
        <v>10541613.17</v>
      </c>
      <c r="F136" s="45">
        <f t="shared" si="26"/>
        <v>130.96654538966359</v>
      </c>
    </row>
    <row r="137" spans="1:6" ht="24" x14ac:dyDescent="0.2">
      <c r="A137" s="63">
        <v>6712</v>
      </c>
      <c r="B137" s="182" t="s">
        <v>277</v>
      </c>
      <c r="C137" s="247" t="s">
        <v>278</v>
      </c>
      <c r="D137" s="194">
        <v>12543.21</v>
      </c>
      <c r="E137" s="194">
        <v>20000</v>
      </c>
      <c r="F137" s="45">
        <f t="shared" si="26"/>
        <v>159.44881732825968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4283.32</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4283.32</v>
      </c>
      <c r="E151" s="194"/>
      <c r="F151" s="45">
        <f t="shared" si="26"/>
        <v>0</v>
      </c>
    </row>
    <row r="152" spans="1:6" ht="12.75" customHeight="1" x14ac:dyDescent="0.2">
      <c r="A152" s="63">
        <v>3</v>
      </c>
      <c r="B152" s="64" t="s">
        <v>307</v>
      </c>
      <c r="C152" s="247" t="s">
        <v>13</v>
      </c>
      <c r="D152" s="60">
        <f>D153+D164+D202+D221+D230+D262+D273</f>
        <v>10761634.359999999</v>
      </c>
      <c r="E152" s="60">
        <f>E153+E164+E202+E221+E230+E262+E273</f>
        <v>12322738.709999999</v>
      </c>
      <c r="F152" s="45">
        <f t="shared" si="26"/>
        <v>114.50620136103564</v>
      </c>
    </row>
    <row r="153" spans="1:6" ht="12.75" customHeight="1" x14ac:dyDescent="0.2">
      <c r="A153" s="63">
        <v>31</v>
      </c>
      <c r="B153" s="64" t="s">
        <v>308</v>
      </c>
      <c r="C153" s="247" t="s">
        <v>309</v>
      </c>
      <c r="D153" s="60">
        <f t="shared" ref="D153:E153" si="30">D154+D159+D160</f>
        <v>7816680.2000000002</v>
      </c>
      <c r="E153" s="60">
        <f t="shared" si="30"/>
        <v>9352395.5599999987</v>
      </c>
      <c r="F153" s="45">
        <f t="shared" si="26"/>
        <v>119.64664436444512</v>
      </c>
    </row>
    <row r="154" spans="1:6" ht="12.75" customHeight="1" x14ac:dyDescent="0.2">
      <c r="A154" s="63">
        <v>311</v>
      </c>
      <c r="B154" s="64" t="s">
        <v>310</v>
      </c>
      <c r="C154" s="247" t="s">
        <v>311</v>
      </c>
      <c r="D154" s="60">
        <f t="shared" ref="D154:E154" si="31">SUM(D155:D158)</f>
        <v>6140861.5700000003</v>
      </c>
      <c r="E154" s="60">
        <f t="shared" si="31"/>
        <v>7480332.9899999993</v>
      </c>
      <c r="F154" s="45">
        <f t="shared" si="26"/>
        <v>121.81243470042915</v>
      </c>
    </row>
    <row r="155" spans="1:6" ht="12.75" customHeight="1" x14ac:dyDescent="0.2">
      <c r="A155" s="63">
        <v>3111</v>
      </c>
      <c r="B155" s="64" t="s">
        <v>312</v>
      </c>
      <c r="C155" s="247" t="s">
        <v>313</v>
      </c>
      <c r="D155" s="194">
        <v>5947653.4199999999</v>
      </c>
      <c r="E155" s="194">
        <v>7274407.0599999996</v>
      </c>
      <c r="F155" s="45">
        <f t="shared" si="26"/>
        <v>122.30717808032601</v>
      </c>
    </row>
    <row r="156" spans="1:6" ht="12.75" customHeight="1" x14ac:dyDescent="0.2">
      <c r="A156" s="63">
        <v>3112</v>
      </c>
      <c r="B156" s="64" t="s">
        <v>314</v>
      </c>
      <c r="C156" s="247" t="s">
        <v>315</v>
      </c>
      <c r="D156" s="194">
        <v>0</v>
      </c>
      <c r="E156" s="194">
        <v>1000.26</v>
      </c>
      <c r="F156" s="45" t="str">
        <f t="shared" si="26"/>
        <v>-</v>
      </c>
    </row>
    <row r="157" spans="1:6" ht="12.75" customHeight="1" x14ac:dyDescent="0.2">
      <c r="A157" s="63">
        <v>3113</v>
      </c>
      <c r="B157" s="65" t="s">
        <v>316</v>
      </c>
      <c r="C157" s="247" t="s">
        <v>317</v>
      </c>
      <c r="D157" s="194">
        <v>121642.69</v>
      </c>
      <c r="E157" s="194">
        <v>111761.72</v>
      </c>
      <c r="F157" s="45">
        <f t="shared" si="26"/>
        <v>91.877054017795885</v>
      </c>
    </row>
    <row r="158" spans="1:6" ht="12.75" customHeight="1" x14ac:dyDescent="0.2">
      <c r="A158" s="63">
        <v>3114</v>
      </c>
      <c r="B158" s="65" t="s">
        <v>318</v>
      </c>
      <c r="C158" s="247" t="s">
        <v>319</v>
      </c>
      <c r="D158" s="194">
        <v>71565.460000000006</v>
      </c>
      <c r="E158" s="194">
        <v>93163.95</v>
      </c>
      <c r="F158" s="45">
        <f t="shared" si="26"/>
        <v>130.18004774929133</v>
      </c>
    </row>
    <row r="159" spans="1:6" ht="12.75" customHeight="1" x14ac:dyDescent="0.2">
      <c r="A159" s="63">
        <v>312</v>
      </c>
      <c r="B159" s="65" t="s">
        <v>320</v>
      </c>
      <c r="C159" s="247" t="s">
        <v>321</v>
      </c>
      <c r="D159" s="194">
        <v>574759.44999999995</v>
      </c>
      <c r="E159" s="194">
        <v>526804.32999999996</v>
      </c>
      <c r="F159" s="45">
        <f t="shared" si="26"/>
        <v>91.65648864059564</v>
      </c>
    </row>
    <row r="160" spans="1:6" ht="12.75" customHeight="1" x14ac:dyDescent="0.2">
      <c r="A160" s="63">
        <v>313</v>
      </c>
      <c r="B160" s="65" t="s">
        <v>322</v>
      </c>
      <c r="C160" s="247" t="s">
        <v>323</v>
      </c>
      <c r="D160" s="60">
        <f t="shared" ref="D160:E160" si="32">SUM(D161:D163)</f>
        <v>1101059.18</v>
      </c>
      <c r="E160" s="60">
        <f t="shared" si="32"/>
        <v>1345258.24</v>
      </c>
      <c r="F160" s="45">
        <f t="shared" si="26"/>
        <v>122.17855901260457</v>
      </c>
    </row>
    <row r="161" spans="1:6" ht="12.75" customHeight="1" x14ac:dyDescent="0.2">
      <c r="A161" s="63">
        <v>3131</v>
      </c>
      <c r="B161" s="65" t="s">
        <v>324</v>
      </c>
      <c r="C161" s="247" t="s">
        <v>325</v>
      </c>
      <c r="D161" s="194">
        <v>133223.65</v>
      </c>
      <c r="E161" s="194">
        <v>148634.06</v>
      </c>
      <c r="F161" s="45">
        <f t="shared" si="26"/>
        <v>111.56732306913975</v>
      </c>
    </row>
    <row r="162" spans="1:6" ht="12.75" customHeight="1" x14ac:dyDescent="0.2">
      <c r="A162" s="63">
        <v>3132</v>
      </c>
      <c r="B162" s="65" t="s">
        <v>326</v>
      </c>
      <c r="C162" s="247" t="s">
        <v>327</v>
      </c>
      <c r="D162" s="194">
        <v>967658.26</v>
      </c>
      <c r="E162" s="194">
        <v>1196624.18</v>
      </c>
      <c r="F162" s="45">
        <f t="shared" si="26"/>
        <v>123.66185764796758</v>
      </c>
    </row>
    <row r="163" spans="1:6" ht="12.75" customHeight="1" x14ac:dyDescent="0.2">
      <c r="A163" s="63">
        <v>3133</v>
      </c>
      <c r="B163" s="64" t="s">
        <v>328</v>
      </c>
      <c r="C163" s="247" t="s">
        <v>329</v>
      </c>
      <c r="D163" s="194">
        <v>177.27</v>
      </c>
      <c r="E163" s="194"/>
      <c r="F163" s="45">
        <f t="shared" si="26"/>
        <v>0</v>
      </c>
    </row>
    <row r="164" spans="1:6" ht="12.75" customHeight="1" x14ac:dyDescent="0.2">
      <c r="A164" s="70">
        <v>32</v>
      </c>
      <c r="B164" s="65" t="s">
        <v>330</v>
      </c>
      <c r="C164" s="247" t="s">
        <v>331</v>
      </c>
      <c r="D164" s="60">
        <f>D165+D170+D178+D188+D189+D194</f>
        <v>2938584.65</v>
      </c>
      <c r="E164" s="60">
        <f>E165+E170+E178+E188+E189+E194</f>
        <v>2968266.17</v>
      </c>
      <c r="F164" s="45">
        <f t="shared" si="26"/>
        <v>101.01006176561904</v>
      </c>
    </row>
    <row r="165" spans="1:6" ht="12.75" customHeight="1" x14ac:dyDescent="0.2">
      <c r="A165" s="63">
        <v>321</v>
      </c>
      <c r="B165" s="64" t="s">
        <v>332</v>
      </c>
      <c r="C165" s="247" t="s">
        <v>333</v>
      </c>
      <c r="D165" s="60">
        <f t="shared" ref="D165:E165" si="33">SUM(D166:D169)</f>
        <v>392704.82</v>
      </c>
      <c r="E165" s="60">
        <f t="shared" si="33"/>
        <v>407594.80000000005</v>
      </c>
      <c r="F165" s="45">
        <f t="shared" si="26"/>
        <v>103.79164686595902</v>
      </c>
    </row>
    <row r="166" spans="1:6" ht="12.75" customHeight="1" x14ac:dyDescent="0.2">
      <c r="A166" s="63">
        <v>3211</v>
      </c>
      <c r="B166" s="64" t="s">
        <v>334</v>
      </c>
      <c r="C166" s="247" t="s">
        <v>335</v>
      </c>
      <c r="D166" s="194">
        <v>157618.35999999999</v>
      </c>
      <c r="E166" s="194">
        <v>152424.22</v>
      </c>
      <c r="F166" s="45">
        <f t="shared" si="26"/>
        <v>96.704609792920067</v>
      </c>
    </row>
    <row r="167" spans="1:6" ht="12.75" customHeight="1" x14ac:dyDescent="0.2">
      <c r="A167" s="63">
        <v>3212</v>
      </c>
      <c r="B167" s="64" t="s">
        <v>336</v>
      </c>
      <c r="C167" s="247" t="s">
        <v>337</v>
      </c>
      <c r="D167" s="194">
        <v>163035.18</v>
      </c>
      <c r="E167" s="194">
        <v>179896.19</v>
      </c>
      <c r="F167" s="45">
        <f t="shared" si="26"/>
        <v>110.34194583034164</v>
      </c>
    </row>
    <row r="168" spans="1:6" ht="12.75" customHeight="1" x14ac:dyDescent="0.2">
      <c r="A168" s="63">
        <v>3213</v>
      </c>
      <c r="B168" s="64" t="s">
        <v>338</v>
      </c>
      <c r="C168" s="247" t="s">
        <v>339</v>
      </c>
      <c r="D168" s="194">
        <v>1914.71</v>
      </c>
      <c r="E168" s="194">
        <v>3899.4</v>
      </c>
      <c r="F168" s="45">
        <f t="shared" si="26"/>
        <v>203.65486157172629</v>
      </c>
    </row>
    <row r="169" spans="1:6" ht="12.75" customHeight="1" x14ac:dyDescent="0.2">
      <c r="A169" s="63">
        <v>3214</v>
      </c>
      <c r="B169" s="64" t="s">
        <v>340</v>
      </c>
      <c r="C169" s="247" t="s">
        <v>341</v>
      </c>
      <c r="D169" s="194">
        <v>70136.570000000007</v>
      </c>
      <c r="E169" s="194">
        <v>71374.990000000005</v>
      </c>
      <c r="F169" s="45">
        <f t="shared" si="26"/>
        <v>101.76572649617739</v>
      </c>
    </row>
    <row r="170" spans="1:6" ht="12.75" customHeight="1" x14ac:dyDescent="0.2">
      <c r="A170" s="63">
        <v>322</v>
      </c>
      <c r="B170" s="64" t="s">
        <v>342</v>
      </c>
      <c r="C170" s="247" t="s">
        <v>343</v>
      </c>
      <c r="D170" s="60">
        <f t="shared" ref="D170:E170" si="34">SUM(D171:D177)</f>
        <v>425713.81000000006</v>
      </c>
      <c r="E170" s="60">
        <f t="shared" si="34"/>
        <v>468000.03</v>
      </c>
      <c r="F170" s="45">
        <f t="shared" si="26"/>
        <v>109.93301579763175</v>
      </c>
    </row>
    <row r="171" spans="1:6" ht="12.75" customHeight="1" x14ac:dyDescent="0.2">
      <c r="A171" s="63">
        <v>3221</v>
      </c>
      <c r="B171" s="64" t="s">
        <v>344</v>
      </c>
      <c r="C171" s="247" t="s">
        <v>345</v>
      </c>
      <c r="D171" s="194">
        <v>33407.919999999998</v>
      </c>
      <c r="E171" s="194">
        <v>31308.13</v>
      </c>
      <c r="F171" s="45">
        <f t="shared" si="26"/>
        <v>93.714694000704029</v>
      </c>
    </row>
    <row r="172" spans="1:6" ht="12.75" customHeight="1" x14ac:dyDescent="0.2">
      <c r="A172" s="63">
        <v>3222</v>
      </c>
      <c r="B172" s="64" t="s">
        <v>346</v>
      </c>
      <c r="C172" s="247" t="s">
        <v>347</v>
      </c>
      <c r="D172" s="194">
        <v>132472.97</v>
      </c>
      <c r="E172" s="194">
        <v>132245.32999999999</v>
      </c>
      <c r="F172" s="45">
        <f t="shared" si="26"/>
        <v>99.828161171294028</v>
      </c>
    </row>
    <row r="173" spans="1:6" ht="12.75" customHeight="1" x14ac:dyDescent="0.2">
      <c r="A173" s="63">
        <v>3223</v>
      </c>
      <c r="B173" s="65" t="s">
        <v>348</v>
      </c>
      <c r="C173" s="247" t="s">
        <v>349</v>
      </c>
      <c r="D173" s="194">
        <v>175440.03</v>
      </c>
      <c r="E173" s="194">
        <v>209510.18</v>
      </c>
      <c r="F173" s="45">
        <f t="shared" si="26"/>
        <v>119.41982682059505</v>
      </c>
    </row>
    <row r="174" spans="1:6" ht="12.75" customHeight="1" x14ac:dyDescent="0.2">
      <c r="A174" s="63">
        <v>3224</v>
      </c>
      <c r="B174" s="65" t="s">
        <v>350</v>
      </c>
      <c r="C174" s="247" t="s">
        <v>351</v>
      </c>
      <c r="D174" s="194">
        <v>50648.41</v>
      </c>
      <c r="E174" s="194">
        <v>51074.34</v>
      </c>
      <c r="F174" s="45">
        <f t="shared" si="26"/>
        <v>100.84095433598013</v>
      </c>
    </row>
    <row r="175" spans="1:6" ht="12.75" customHeight="1" x14ac:dyDescent="0.2">
      <c r="A175" s="63">
        <v>3225</v>
      </c>
      <c r="B175" s="65" t="s">
        <v>352</v>
      </c>
      <c r="C175" s="247" t="s">
        <v>353</v>
      </c>
      <c r="D175" s="194">
        <v>16421.73</v>
      </c>
      <c r="E175" s="194">
        <v>19734.34</v>
      </c>
      <c r="F175" s="45">
        <f t="shared" si="26"/>
        <v>120.17211341314223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17322.75</v>
      </c>
      <c r="E177" s="194">
        <v>24127.71</v>
      </c>
      <c r="F177" s="45">
        <f t="shared" si="26"/>
        <v>139.28337013464952</v>
      </c>
    </row>
    <row r="178" spans="1:6" ht="12.75" customHeight="1" x14ac:dyDescent="0.2">
      <c r="A178" s="63">
        <v>323</v>
      </c>
      <c r="B178" s="65" t="s">
        <v>358</v>
      </c>
      <c r="C178" s="247" t="s">
        <v>359</v>
      </c>
      <c r="D178" s="60">
        <f t="shared" ref="D178:E178" si="35">SUM(D179:D187)</f>
        <v>1976534.5799999996</v>
      </c>
      <c r="E178" s="60">
        <f t="shared" si="35"/>
        <v>1985814.7499999998</v>
      </c>
      <c r="F178" s="45">
        <f t="shared" si="26"/>
        <v>100.46951720925622</v>
      </c>
    </row>
    <row r="179" spans="1:6" ht="12.75" customHeight="1" x14ac:dyDescent="0.2">
      <c r="A179" s="63">
        <v>3231</v>
      </c>
      <c r="B179" s="65" t="s">
        <v>360</v>
      </c>
      <c r="C179" s="247" t="s">
        <v>361</v>
      </c>
      <c r="D179" s="194">
        <v>114018.58</v>
      </c>
      <c r="E179" s="194">
        <v>99380.72</v>
      </c>
      <c r="F179" s="45">
        <f t="shared" si="26"/>
        <v>87.161864320709839</v>
      </c>
    </row>
    <row r="180" spans="1:6" ht="12.75" customHeight="1" x14ac:dyDescent="0.2">
      <c r="A180" s="63">
        <v>3232</v>
      </c>
      <c r="B180" s="65" t="s">
        <v>362</v>
      </c>
      <c r="C180" s="247" t="s">
        <v>363</v>
      </c>
      <c r="D180" s="194">
        <v>69887.070000000007</v>
      </c>
      <c r="E180" s="194">
        <v>59338.41</v>
      </c>
      <c r="F180" s="45">
        <f t="shared" si="26"/>
        <v>84.906134997503827</v>
      </c>
    </row>
    <row r="181" spans="1:6" ht="12.75" customHeight="1" x14ac:dyDescent="0.2">
      <c r="A181" s="63">
        <v>3233</v>
      </c>
      <c r="B181" s="65" t="s">
        <v>364</v>
      </c>
      <c r="C181" s="247" t="s">
        <v>365</v>
      </c>
      <c r="D181" s="194">
        <v>29845.45</v>
      </c>
      <c r="E181" s="194">
        <v>35811.03</v>
      </c>
      <c r="F181" s="45">
        <f t="shared" si="26"/>
        <v>119.98823941337791</v>
      </c>
    </row>
    <row r="182" spans="1:6" ht="12.75" customHeight="1" x14ac:dyDescent="0.2">
      <c r="A182" s="63">
        <v>3234</v>
      </c>
      <c r="B182" s="65" t="s">
        <v>366</v>
      </c>
      <c r="C182" s="247" t="s">
        <v>367</v>
      </c>
      <c r="D182" s="194">
        <v>94170.4</v>
      </c>
      <c r="E182" s="194">
        <v>96734.99</v>
      </c>
      <c r="F182" s="45">
        <f t="shared" si="26"/>
        <v>102.72335043708003</v>
      </c>
    </row>
    <row r="183" spans="1:6" ht="12.75" customHeight="1" x14ac:dyDescent="0.2">
      <c r="A183" s="63">
        <v>3235</v>
      </c>
      <c r="B183" s="64" t="s">
        <v>368</v>
      </c>
      <c r="C183" s="247" t="s">
        <v>369</v>
      </c>
      <c r="D183" s="194">
        <v>135240.29999999999</v>
      </c>
      <c r="E183" s="194">
        <v>231424</v>
      </c>
      <c r="F183" s="45">
        <f t="shared" si="26"/>
        <v>171.12059053403462</v>
      </c>
    </row>
    <row r="184" spans="1:6" ht="12.75" customHeight="1" x14ac:dyDescent="0.2">
      <c r="A184" s="63">
        <v>3236</v>
      </c>
      <c r="B184" s="64" t="s">
        <v>370</v>
      </c>
      <c r="C184" s="247" t="s">
        <v>371</v>
      </c>
      <c r="D184" s="194">
        <v>1176.54</v>
      </c>
      <c r="E184" s="194">
        <v>774.32</v>
      </c>
      <c r="F184" s="45">
        <f t="shared" si="26"/>
        <v>65.81331701429616</v>
      </c>
    </row>
    <row r="185" spans="1:6" ht="12.75" customHeight="1" x14ac:dyDescent="0.2">
      <c r="A185" s="63">
        <v>3237</v>
      </c>
      <c r="B185" s="64" t="s">
        <v>372</v>
      </c>
      <c r="C185" s="247" t="s">
        <v>373</v>
      </c>
      <c r="D185" s="194">
        <v>1362260.44</v>
      </c>
      <c r="E185" s="194">
        <v>1259907.18</v>
      </c>
      <c r="F185" s="45">
        <f t="shared" si="26"/>
        <v>92.486513078218721</v>
      </c>
    </row>
    <row r="186" spans="1:6" ht="12.75" customHeight="1" x14ac:dyDescent="0.2">
      <c r="A186" s="63">
        <v>3238</v>
      </c>
      <c r="B186" s="64" t="s">
        <v>374</v>
      </c>
      <c r="C186" s="247" t="s">
        <v>375</v>
      </c>
      <c r="D186" s="194">
        <v>930.42</v>
      </c>
      <c r="E186" s="194">
        <v>809.63</v>
      </c>
      <c r="F186" s="45">
        <f t="shared" si="26"/>
        <v>87.017690935276548</v>
      </c>
    </row>
    <row r="187" spans="1:6" ht="12.75" customHeight="1" x14ac:dyDescent="0.2">
      <c r="A187" s="63">
        <v>3239</v>
      </c>
      <c r="B187" s="64" t="s">
        <v>376</v>
      </c>
      <c r="C187" s="247" t="s">
        <v>377</v>
      </c>
      <c r="D187" s="194">
        <v>169005.38</v>
      </c>
      <c r="E187" s="194">
        <v>201634.47</v>
      </c>
      <c r="F187" s="45">
        <f t="shared" si="26"/>
        <v>119.30653923561488</v>
      </c>
    </row>
    <row r="188" spans="1:6" ht="12.75" customHeight="1" x14ac:dyDescent="0.2">
      <c r="A188" s="63">
        <v>324</v>
      </c>
      <c r="B188" s="64" t="s">
        <v>378</v>
      </c>
      <c r="C188" s="247" t="s">
        <v>379</v>
      </c>
      <c r="D188" s="194">
        <v>109057.58</v>
      </c>
      <c r="E188" s="194">
        <v>58299.46</v>
      </c>
      <c r="F188" s="45">
        <f t="shared" si="26"/>
        <v>53.457503825043617</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34573.86</v>
      </c>
      <c r="E194" s="60">
        <f t="shared" si="36"/>
        <v>48557.13</v>
      </c>
      <c r="F194" s="45">
        <f t="shared" si="26"/>
        <v>140.44463071233585</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5511.31</v>
      </c>
      <c r="E196" s="194">
        <v>5138.16</v>
      </c>
      <c r="F196" s="45">
        <f t="shared" si="26"/>
        <v>93.229377407549194</v>
      </c>
    </row>
    <row r="197" spans="1:6" ht="12.75" customHeight="1" x14ac:dyDescent="0.2">
      <c r="A197" s="63">
        <v>3293</v>
      </c>
      <c r="B197" s="64" t="s">
        <v>396</v>
      </c>
      <c r="C197" s="247" t="s">
        <v>397</v>
      </c>
      <c r="D197" s="194">
        <v>7768.67</v>
      </c>
      <c r="E197" s="194">
        <v>9362.5</v>
      </c>
      <c r="F197" s="45">
        <f t="shared" si="26"/>
        <v>120.51612438165091</v>
      </c>
    </row>
    <row r="198" spans="1:6" ht="12.75" customHeight="1" x14ac:dyDescent="0.2">
      <c r="A198" s="63">
        <v>3294</v>
      </c>
      <c r="B198" s="64" t="s">
        <v>398</v>
      </c>
      <c r="C198" s="247" t="s">
        <v>399</v>
      </c>
      <c r="D198" s="194">
        <v>2940</v>
      </c>
      <c r="E198" s="194">
        <v>11200</v>
      </c>
      <c r="F198" s="45">
        <f t="shared" si="26"/>
        <v>380.95238095238091</v>
      </c>
    </row>
    <row r="199" spans="1:6" ht="12.75" customHeight="1" x14ac:dyDescent="0.2">
      <c r="A199" s="63">
        <v>3295</v>
      </c>
      <c r="B199" s="64" t="s">
        <v>400</v>
      </c>
      <c r="C199" s="247" t="s">
        <v>401</v>
      </c>
      <c r="D199" s="194">
        <v>13266.8</v>
      </c>
      <c r="E199" s="194">
        <v>16004.08</v>
      </c>
      <c r="F199" s="45">
        <f t="shared" si="26"/>
        <v>120.63255645671904</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5087.08</v>
      </c>
      <c r="E201" s="194">
        <v>6852.39</v>
      </c>
      <c r="F201" s="45">
        <f t="shared" si="26"/>
        <v>134.70183287858654</v>
      </c>
    </row>
    <row r="202" spans="1:6" ht="12.75" customHeight="1" x14ac:dyDescent="0.2">
      <c r="A202" s="63">
        <v>34</v>
      </c>
      <c r="B202" s="183" t="s">
        <v>406</v>
      </c>
      <c r="C202" s="247" t="s">
        <v>407</v>
      </c>
      <c r="D202" s="60">
        <f t="shared" ref="D202:E202" si="37">D203+D208+D216</f>
        <v>6369.51</v>
      </c>
      <c r="E202" s="60">
        <f t="shared" si="37"/>
        <v>2076.98</v>
      </c>
      <c r="F202" s="45">
        <f t="shared" si="26"/>
        <v>32.608159811351264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6369.51</v>
      </c>
      <c r="E216" s="60">
        <f t="shared" si="40"/>
        <v>2076.98</v>
      </c>
      <c r="F216" s="45">
        <f t="shared" si="26"/>
        <v>32.608159811351264</v>
      </c>
    </row>
    <row r="217" spans="1:6" ht="12.75" customHeight="1" x14ac:dyDescent="0.2">
      <c r="A217" s="63">
        <v>3431</v>
      </c>
      <c r="B217" s="182" t="s">
        <v>436</v>
      </c>
      <c r="C217" s="247" t="s">
        <v>437</v>
      </c>
      <c r="D217" s="194">
        <v>216.49</v>
      </c>
      <c r="E217" s="194">
        <v>364.04</v>
      </c>
      <c r="F217" s="45">
        <f t="shared" si="26"/>
        <v>168.15557300568156</v>
      </c>
    </row>
    <row r="218" spans="1:6" ht="12.75" customHeight="1" x14ac:dyDescent="0.2">
      <c r="A218" s="63">
        <v>3432</v>
      </c>
      <c r="B218" s="65" t="s">
        <v>438</v>
      </c>
      <c r="C218" s="247" t="s">
        <v>439</v>
      </c>
      <c r="D218" s="194">
        <v>0.01</v>
      </c>
      <c r="E218" s="194">
        <v>109.85</v>
      </c>
      <c r="F218" s="45" t="str">
        <f t="shared" si="26"/>
        <v>&gt;&gt;100</v>
      </c>
    </row>
    <row r="219" spans="1:6" ht="12.75" customHeight="1" x14ac:dyDescent="0.2">
      <c r="A219" s="63">
        <v>3433</v>
      </c>
      <c r="B219" s="65" t="s">
        <v>440</v>
      </c>
      <c r="C219" s="247" t="s">
        <v>441</v>
      </c>
      <c r="D219" s="194">
        <v>6153.01</v>
      </c>
      <c r="E219" s="194">
        <v>1603.09</v>
      </c>
      <c r="F219" s="45">
        <f t="shared" si="26"/>
        <v>26.053752553628222</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10761634.359999999</v>
      </c>
      <c r="E299" s="60">
        <f>E152-E297+E298</f>
        <v>12322738.709999999</v>
      </c>
      <c r="F299" s="45">
        <f t="shared" si="68"/>
        <v>114.50620136103564</v>
      </c>
    </row>
    <row r="300" spans="1:6" ht="12.75" customHeight="1" x14ac:dyDescent="0.2">
      <c r="A300" s="63" t="s">
        <v>582</v>
      </c>
      <c r="B300" s="64" t="s">
        <v>593</v>
      </c>
      <c r="C300" s="247" t="s">
        <v>594</v>
      </c>
      <c r="D300" s="60">
        <f>IF(D6&gt;=D299,D6-D299,0)</f>
        <v>0</v>
      </c>
      <c r="E300" s="60">
        <f>IF(E6&gt;=E299,E6-E299,0)</f>
        <v>588440.66999999993</v>
      </c>
      <c r="F300" s="45" t="str">
        <f t="shared" si="68"/>
        <v>-</v>
      </c>
    </row>
    <row r="301" spans="1:6" ht="12.75" customHeight="1" x14ac:dyDescent="0.2">
      <c r="A301" s="63" t="s">
        <v>582</v>
      </c>
      <c r="B301" s="64" t="s">
        <v>595</v>
      </c>
      <c r="C301" s="247" t="s">
        <v>596</v>
      </c>
      <c r="D301" s="60">
        <f>IF(D299&gt;=D6,D299-D6,0)</f>
        <v>536331.93999999948</v>
      </c>
      <c r="E301" s="60">
        <f>IF(E299&gt;=E6,E299-E6,0)</f>
        <v>0</v>
      </c>
      <c r="F301" s="45">
        <f t="shared" si="68"/>
        <v>0</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368789.7</v>
      </c>
      <c r="E303" s="194">
        <v>1073515.1399999999</v>
      </c>
      <c r="F303" s="45">
        <f t="shared" si="68"/>
        <v>291.09141063321448</v>
      </c>
    </row>
    <row r="304" spans="1:6" ht="12.75" customHeight="1" x14ac:dyDescent="0.2">
      <c r="A304" s="63">
        <v>96</v>
      </c>
      <c r="B304" s="220" t="s">
        <v>601</v>
      </c>
      <c r="C304" s="247" t="s">
        <v>602</v>
      </c>
      <c r="D304" s="194">
        <v>13529.66</v>
      </c>
      <c r="E304" s="194">
        <v>16624.72</v>
      </c>
      <c r="F304" s="45">
        <f t="shared" si="68"/>
        <v>122.87611070788181</v>
      </c>
    </row>
    <row r="305" spans="1:6" ht="12" x14ac:dyDescent="0.2">
      <c r="A305" s="63">
        <v>9661</v>
      </c>
      <c r="B305" s="220" t="s">
        <v>603</v>
      </c>
      <c r="C305" s="247" t="s">
        <v>604</v>
      </c>
      <c r="D305" s="194">
        <v>9533.49</v>
      </c>
      <c r="E305" s="194">
        <v>16584.72</v>
      </c>
      <c r="F305" s="45">
        <f t="shared" si="68"/>
        <v>173.96273557742234</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176376.97</v>
      </c>
      <c r="E360" s="60">
        <f t="shared" si="86"/>
        <v>118291.04000000001</v>
      </c>
      <c r="F360" s="45">
        <f t="shared" si="72"/>
        <v>67.067168689880546</v>
      </c>
    </row>
    <row r="361" spans="1:6" ht="12.75" customHeight="1" x14ac:dyDescent="0.2">
      <c r="A361" s="63">
        <v>41</v>
      </c>
      <c r="B361" s="64" t="s">
        <v>714</v>
      </c>
      <c r="C361" s="247" t="s">
        <v>715</v>
      </c>
      <c r="D361" s="60">
        <f t="shared" ref="D361:E361" si="87">D362+D366</f>
        <v>2122.75</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2122.75</v>
      </c>
      <c r="E366" s="60">
        <f t="shared" si="89"/>
        <v>0</v>
      </c>
      <c r="F366" s="45">
        <f t="shared" si="72"/>
        <v>0</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2122.75</v>
      </c>
      <c r="E369" s="194"/>
      <c r="F369" s="45">
        <f t="shared" si="72"/>
        <v>0</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174254.22</v>
      </c>
      <c r="E373" s="60">
        <f t="shared" si="90"/>
        <v>118291.04000000001</v>
      </c>
      <c r="F373" s="45">
        <f t="shared" si="72"/>
        <v>67.88417520103674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168264.22</v>
      </c>
      <c r="E379" s="60">
        <f t="shared" si="92"/>
        <v>118291.04000000001</v>
      </c>
      <c r="F379" s="45">
        <f t="shared" si="72"/>
        <v>70.300768636374386</v>
      </c>
    </row>
    <row r="380" spans="1:6" ht="12.75" customHeight="1" x14ac:dyDescent="0.2">
      <c r="A380" s="63">
        <v>4221</v>
      </c>
      <c r="B380" s="64" t="s">
        <v>648</v>
      </c>
      <c r="C380" s="247" t="s">
        <v>740</v>
      </c>
      <c r="D380" s="194">
        <v>14860.85</v>
      </c>
      <c r="E380" s="194">
        <v>19304.12</v>
      </c>
      <c r="F380" s="45">
        <f t="shared" si="72"/>
        <v>129.89916458345249</v>
      </c>
    </row>
    <row r="381" spans="1:6" ht="12.75" customHeight="1" x14ac:dyDescent="0.2">
      <c r="A381" s="63">
        <v>4222</v>
      </c>
      <c r="B381" s="64" t="s">
        <v>741</v>
      </c>
      <c r="C381" s="247" t="s">
        <v>742</v>
      </c>
      <c r="D381" s="194">
        <v>0</v>
      </c>
      <c r="E381" s="194">
        <v>699</v>
      </c>
      <c r="F381" s="45" t="str">
        <f t="shared" si="72"/>
        <v>-</v>
      </c>
    </row>
    <row r="382" spans="1:6" ht="12.75" customHeight="1" x14ac:dyDescent="0.2">
      <c r="A382" s="63">
        <v>4223</v>
      </c>
      <c r="B382" s="64" t="s">
        <v>652</v>
      </c>
      <c r="C382" s="247" t="s">
        <v>743</v>
      </c>
      <c r="D382" s="194">
        <v>17375.93</v>
      </c>
      <c r="E382" s="194">
        <v>512.1</v>
      </c>
      <c r="F382" s="45">
        <f t="shared" si="72"/>
        <v>2.9471803811364343</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6743.24</v>
      </c>
      <c r="E385" s="194">
        <v>43048.94</v>
      </c>
      <c r="F385" s="45">
        <f t="shared" si="72"/>
        <v>638.40142127523279</v>
      </c>
    </row>
    <row r="386" spans="1:6" ht="12.75" customHeight="1" x14ac:dyDescent="0.2">
      <c r="A386" s="63">
        <v>4227</v>
      </c>
      <c r="B386" s="183" t="s">
        <v>660</v>
      </c>
      <c r="C386" s="247" t="s">
        <v>747</v>
      </c>
      <c r="D386" s="194">
        <v>129284.2</v>
      </c>
      <c r="E386" s="194">
        <v>54726.879999999997</v>
      </c>
      <c r="F386" s="45">
        <f t="shared" si="72"/>
        <v>42.330679232265041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5990</v>
      </c>
      <c r="E388" s="60">
        <f t="shared" si="93"/>
        <v>0</v>
      </c>
      <c r="F388" s="45">
        <f t="shared" si="72"/>
        <v>0</v>
      </c>
    </row>
    <row r="389" spans="1:6" ht="12.75" customHeight="1" x14ac:dyDescent="0.2">
      <c r="A389" s="63">
        <v>4231</v>
      </c>
      <c r="B389" s="64" t="s">
        <v>666</v>
      </c>
      <c r="C389" s="247" t="s">
        <v>751</v>
      </c>
      <c r="D389" s="194">
        <v>5990</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176376.97</v>
      </c>
      <c r="E418" s="60">
        <f t="shared" si="102"/>
        <v>118291.04000000001</v>
      </c>
      <c r="F418" s="45">
        <f t="shared" si="72"/>
        <v>67.067168689880546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10225302.42</v>
      </c>
      <c r="E422" s="60">
        <f>E6+E308</f>
        <v>12911179.379999999</v>
      </c>
      <c r="F422" s="45">
        <f t="shared" si="72"/>
        <v>126.2669684443426</v>
      </c>
    </row>
    <row r="423" spans="1:6" ht="12.75" customHeight="1" x14ac:dyDescent="0.2">
      <c r="A423" s="63" t="s">
        <v>582</v>
      </c>
      <c r="B423" s="64" t="s">
        <v>805</v>
      </c>
      <c r="C423" s="247" t="s">
        <v>806</v>
      </c>
      <c r="D423" s="60">
        <f t="shared" ref="D423:E423" si="103">D299+D360</f>
        <v>10938011.33</v>
      </c>
      <c r="E423" s="60">
        <f t="shared" si="103"/>
        <v>12441029.749999998</v>
      </c>
      <c r="F423" s="45">
        <f t="shared" si="72"/>
        <v>113.74124029180355</v>
      </c>
    </row>
    <row r="424" spans="1:6" ht="12.75" customHeight="1" x14ac:dyDescent="0.2">
      <c r="A424" s="63" t="s">
        <v>582</v>
      </c>
      <c r="B424" s="64" t="s">
        <v>807</v>
      </c>
      <c r="C424" s="247" t="s">
        <v>808</v>
      </c>
      <c r="D424" s="60">
        <f t="shared" ref="D424:E424" si="104">IF(D422&gt;=D423,D422-D423,0)</f>
        <v>0</v>
      </c>
      <c r="E424" s="60">
        <f t="shared" si="104"/>
        <v>470149.63000000082</v>
      </c>
      <c r="F424" s="45" t="str">
        <f t="shared" si="72"/>
        <v>-</v>
      </c>
    </row>
    <row r="425" spans="1:6" ht="12.75" customHeight="1" x14ac:dyDescent="0.2">
      <c r="A425" s="63" t="s">
        <v>582</v>
      </c>
      <c r="B425" s="64" t="s">
        <v>809</v>
      </c>
      <c r="C425" s="247" t="s">
        <v>810</v>
      </c>
      <c r="D425" s="60">
        <f t="shared" ref="D425:E425" si="105">IF(D423&gt;=D422,D423-D422,0)</f>
        <v>712708.91000000015</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368789.7</v>
      </c>
      <c r="E427" s="60">
        <f t="shared" si="107"/>
        <v>1073515.1399999999</v>
      </c>
      <c r="F427" s="45">
        <f t="shared" si="72"/>
        <v>291.09141063321448</v>
      </c>
    </row>
    <row r="428" spans="1:6" ht="24" x14ac:dyDescent="0.2">
      <c r="A428" s="249" t="s">
        <v>816</v>
      </c>
      <c r="B428" s="243" t="s">
        <v>817</v>
      </c>
      <c r="C428" s="250" t="s">
        <v>818</v>
      </c>
      <c r="D428" s="81">
        <f t="shared" ref="D428:E428" si="108">D304+D421</f>
        <v>13529.66</v>
      </c>
      <c r="E428" s="81">
        <f t="shared" si="108"/>
        <v>16624.72</v>
      </c>
      <c r="F428" s="61">
        <f t="shared" si="72"/>
        <v>122.87611070788181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10225302.42</v>
      </c>
      <c r="E643" s="60">
        <f>E422+E430</f>
        <v>12911179.379999999</v>
      </c>
      <c r="F643" s="45">
        <f t="shared" si="109"/>
        <v>126.2669684443426</v>
      </c>
    </row>
    <row r="644" spans="1:6" ht="12.75" customHeight="1" x14ac:dyDescent="0.2">
      <c r="A644" s="63" t="s">
        <v>582</v>
      </c>
      <c r="B644" s="64" t="s">
        <v>1238</v>
      </c>
      <c r="C644" s="247" t="s">
        <v>1239</v>
      </c>
      <c r="D644" s="60">
        <f>D423+D535</f>
        <v>10938011.33</v>
      </c>
      <c r="E644" s="60">
        <f>E423+E535</f>
        <v>12441029.749999998</v>
      </c>
      <c r="F644" s="45">
        <f t="shared" si="109"/>
        <v>113.74124029180355</v>
      </c>
    </row>
    <row r="645" spans="1:6" ht="12.75" customHeight="1" x14ac:dyDescent="0.2">
      <c r="A645" s="63" t="s">
        <v>582</v>
      </c>
      <c r="B645" s="64" t="s">
        <v>1240</v>
      </c>
      <c r="C645" s="247" t="s">
        <v>1241</v>
      </c>
      <c r="D645" s="60">
        <f t="shared" ref="D645:E645" si="163">IF(D643&gt;=D644,D643-D644,0)</f>
        <v>0</v>
      </c>
      <c r="E645" s="60">
        <f t="shared" si="163"/>
        <v>470149.63000000082</v>
      </c>
      <c r="F645" s="45" t="str">
        <f t="shared" si="109"/>
        <v>-</v>
      </c>
    </row>
    <row r="646" spans="1:6" ht="12.75" customHeight="1" x14ac:dyDescent="0.2">
      <c r="A646" s="63" t="s">
        <v>582</v>
      </c>
      <c r="B646" s="64" t="s">
        <v>1242</v>
      </c>
      <c r="C646" s="247" t="s">
        <v>1243</v>
      </c>
      <c r="D646" s="60">
        <f t="shared" ref="D646:E646" si="164">IF(D644&gt;=D643,D644-D643,0)</f>
        <v>712708.91000000015</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368789.7</v>
      </c>
      <c r="E648" s="60">
        <f>IF(E427-E426+E642-E641&gt;=0,E427-E426+E642-E641,0)</f>
        <v>1073515.1399999999</v>
      </c>
      <c r="F648" s="45">
        <f t="shared" si="109"/>
        <v>291.09141063321448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1081498.6100000001</v>
      </c>
      <c r="E650" s="60">
        <f t="shared" si="166"/>
        <v>603365.50999999908</v>
      </c>
      <c r="F650" s="45">
        <f t="shared" si="109"/>
        <v>55.789762873574013</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329.51</v>
      </c>
      <c r="E653" s="194">
        <v>3732.13</v>
      </c>
      <c r="F653" s="45">
        <f t="shared" ref="F653:F740" si="167">IF(D653&lt;&gt;0,IF(E653/D653&gt;=100,"&gt;&gt;100",E653/D653*100),"-")</f>
        <v>1132.6302691875815</v>
      </c>
    </row>
    <row r="654" spans="1:6" ht="12.75" customHeight="1" x14ac:dyDescent="0.2">
      <c r="A654" s="63" t="s">
        <v>1257</v>
      </c>
      <c r="B654" s="64" t="s">
        <v>1258</v>
      </c>
      <c r="C654" s="247" t="s">
        <v>1257</v>
      </c>
      <c r="D654" s="194">
        <v>926915.6</v>
      </c>
      <c r="E654" s="194">
        <v>1196657.07</v>
      </c>
      <c r="F654" s="45">
        <f t="shared" si="167"/>
        <v>129.10097424188351</v>
      </c>
    </row>
    <row r="655" spans="1:6" ht="12.75" customHeight="1" x14ac:dyDescent="0.2">
      <c r="A655" s="63" t="s">
        <v>1259</v>
      </c>
      <c r="B655" s="64" t="s">
        <v>1260</v>
      </c>
      <c r="C655" s="247" t="s">
        <v>1259</v>
      </c>
      <c r="D655" s="194">
        <v>923512.98</v>
      </c>
      <c r="E655" s="194">
        <v>1200389.2</v>
      </c>
      <c r="F655" s="45">
        <f t="shared" si="167"/>
        <v>129.98076107170687</v>
      </c>
    </row>
    <row r="656" spans="1:6" ht="24" x14ac:dyDescent="0.2">
      <c r="A656" s="63">
        <v>11</v>
      </c>
      <c r="B656" s="64" t="s">
        <v>1261</v>
      </c>
      <c r="C656" s="247" t="s">
        <v>1262</v>
      </c>
      <c r="D656" s="60">
        <f t="shared" ref="D656:E656" si="168">+D653+D654-D655</f>
        <v>3732.1300000000047</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315</v>
      </c>
      <c r="E658" s="253">
        <v>321</v>
      </c>
      <c r="F658" s="45">
        <f t="shared" si="167"/>
        <v>101.9047619047619</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298</v>
      </c>
      <c r="E660" s="253">
        <v>309</v>
      </c>
      <c r="F660" s="45">
        <f t="shared" si="167"/>
        <v>103.69127516778522</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952750</v>
      </c>
      <c r="E683" s="192">
        <v>958062</v>
      </c>
      <c r="F683" s="71">
        <f t="shared" si="167"/>
        <v>100.55754395171871</v>
      </c>
    </row>
    <row r="684" spans="1:6" ht="24" x14ac:dyDescent="0.2">
      <c r="A684" s="70">
        <v>63613</v>
      </c>
      <c r="B684" s="182" t="s">
        <v>1318</v>
      </c>
      <c r="C684" s="278" t="s">
        <v>1319</v>
      </c>
      <c r="D684" s="192">
        <v>61624</v>
      </c>
      <c r="E684" s="192">
        <v>52124</v>
      </c>
      <c r="F684" s="71">
        <f t="shared" si="167"/>
        <v>84.583928339607951</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595700.56000000006</v>
      </c>
      <c r="E724" s="192">
        <v>885993.6</v>
      </c>
      <c r="F724" s="71">
        <f t="shared" si="167"/>
        <v>148.73136933092692</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20887.72</v>
      </c>
      <c r="E732" s="192">
        <v>30509.97</v>
      </c>
      <c r="F732" s="71">
        <f t="shared" si="167"/>
        <v>146.06654053194893</v>
      </c>
    </row>
    <row r="733" spans="1:6" ht="12.75" customHeight="1" x14ac:dyDescent="0.2">
      <c r="A733" s="70">
        <v>31215</v>
      </c>
      <c r="B733" s="65" t="s">
        <v>1396</v>
      </c>
      <c r="C733" s="278" t="s">
        <v>1397</v>
      </c>
      <c r="D733" s="192">
        <v>30342</v>
      </c>
      <c r="E733" s="192">
        <v>15074.67</v>
      </c>
      <c r="F733" s="71">
        <f t="shared" si="167"/>
        <v>49.682519280205653</v>
      </c>
    </row>
    <row r="734" spans="1:6" ht="12.75" customHeight="1" x14ac:dyDescent="0.2">
      <c r="A734" s="70">
        <v>32121</v>
      </c>
      <c r="B734" s="65" t="s">
        <v>1398</v>
      </c>
      <c r="C734" s="278" t="s">
        <v>1399</v>
      </c>
      <c r="D734" s="192">
        <v>163035.18</v>
      </c>
      <c r="E734" s="192">
        <v>179896.19</v>
      </c>
      <c r="F734" s="71">
        <f t="shared" si="167"/>
        <v>110.34194583034164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1156.54</v>
      </c>
      <c r="E736" s="194">
        <v>774.32</v>
      </c>
      <c r="F736" s="45">
        <f t="shared" si="167"/>
        <v>66.95142407525897</v>
      </c>
    </row>
    <row r="737" spans="1:6" ht="12.75" customHeight="1" x14ac:dyDescent="0.2">
      <c r="A737" s="63" t="s">
        <v>1404</v>
      </c>
      <c r="B737" s="64" t="s">
        <v>1405</v>
      </c>
      <c r="C737" s="247" t="s">
        <v>1404</v>
      </c>
      <c r="D737" s="194">
        <v>989046.98</v>
      </c>
      <c r="E737" s="194">
        <v>530134.59</v>
      </c>
      <c r="F737" s="45">
        <f t="shared" si="167"/>
        <v>53.600546861788104</v>
      </c>
    </row>
    <row r="738" spans="1:6" ht="12.75" customHeight="1" x14ac:dyDescent="0.2">
      <c r="A738" s="63" t="s">
        <v>1406</v>
      </c>
      <c r="B738" s="64" t="s">
        <v>1407</v>
      </c>
      <c r="C738" s="247" t="s">
        <v>1406</v>
      </c>
      <c r="D738" s="194">
        <v>54466.9</v>
      </c>
      <c r="E738" s="194">
        <v>19954.59</v>
      </c>
      <c r="F738" s="45">
        <f t="shared" si="167"/>
        <v>36.63617720119926</v>
      </c>
    </row>
    <row r="739" spans="1:6" ht="12.75" customHeight="1" x14ac:dyDescent="0.2">
      <c r="A739" s="70" t="s">
        <v>1408</v>
      </c>
      <c r="B739" s="65" t="s">
        <v>1409</v>
      </c>
      <c r="C739" s="278" t="s">
        <v>1408</v>
      </c>
      <c r="D739" s="192">
        <v>58049.93</v>
      </c>
      <c r="E739" s="192">
        <v>62524.47</v>
      </c>
      <c r="F739" s="71">
        <f t="shared" si="167"/>
        <v>107.7080885368854</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3961.74</v>
      </c>
      <c r="E742" s="192">
        <v>3577.64</v>
      </c>
      <c r="F742" s="71">
        <f t="shared" si="169"/>
        <v>90.304765077970799</v>
      </c>
    </row>
    <row r="743" spans="1:6" ht="12.75" customHeight="1" x14ac:dyDescent="0.2">
      <c r="A743" s="70" t="s">
        <v>1416</v>
      </c>
      <c r="B743" s="65" t="s">
        <v>1417</v>
      </c>
      <c r="C743" s="277" t="s">
        <v>1416</v>
      </c>
      <c r="D743" s="192"/>
      <c r="E743" s="192">
        <v>11200</v>
      </c>
      <c r="F743" s="71" t="str">
        <f t="shared" ref="F743:F744" si="170">IF(D743&lt;&gt;0,IF(E743/D743&gt;=100,"&gt;&gt;100",E743/D743*100),"-")</f>
        <v>-</v>
      </c>
    </row>
    <row r="744" spans="1:6" ht="12.75" customHeight="1" x14ac:dyDescent="0.2">
      <c r="A744" s="70" t="s">
        <v>1418</v>
      </c>
      <c r="B744" s="65" t="s">
        <v>1419</v>
      </c>
      <c r="C744" s="277" t="s">
        <v>1418</v>
      </c>
      <c r="D744" s="192"/>
      <c r="E744" s="192">
        <v>11252</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2" zoomScaleNormal="100" workbookViewId="0">
      <selection activeCell="E253" sqref="A1:F3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524351.55000000005</v>
      </c>
      <c r="E6" s="180">
        <f t="shared" si="0"/>
        <v>853449.55000000028</v>
      </c>
      <c r="F6" s="181">
        <f t="shared" ref="F6:F298" si="1">IF(D6&gt;0,IF(E6/D6&gt;=100,"&gt;&gt;100",E6/D6*100),"-")</f>
        <v>162.76285442466988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332233.62000000005</v>
      </c>
      <c r="E7" s="79">
        <f t="shared" si="2"/>
        <v>318580.46000000014</v>
      </c>
      <c r="F7" s="71">
        <f t="shared" si="1"/>
        <v>95.890494164919289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630.34000000000015</v>
      </c>
      <c r="E8" s="79">
        <f>E9+E10-E11</f>
        <v>0</v>
      </c>
      <c r="F8" s="71">
        <f t="shared" si="1"/>
        <v>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5178.38</v>
      </c>
      <c r="E10" s="192">
        <v>5178.38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4548.04</v>
      </c>
      <c r="E11" s="192">
        <v>5178.38</v>
      </c>
      <c r="F11" s="71">
        <f t="shared" si="1"/>
        <v>113.85959666141898</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312552.46000000002</v>
      </c>
      <c r="E12" s="79">
        <f t="shared" si="3"/>
        <v>318468.00000000012</v>
      </c>
      <c r="F12" s="71">
        <f t="shared" si="1"/>
        <v>101.89265507620708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662.56</v>
      </c>
      <c r="E13" s="79">
        <f t="shared" si="4"/>
        <v>652.52</v>
      </c>
      <c r="F13" s="71">
        <f t="shared" si="1"/>
        <v>98.484665539724716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803.11</v>
      </c>
      <c r="E15" s="192">
        <v>803.11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140.55000000000001</v>
      </c>
      <c r="E18" s="192">
        <v>150.59</v>
      </c>
      <c r="F18" s="71">
        <f t="shared" si="1"/>
        <v>107.1433653504091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268784.07000000007</v>
      </c>
      <c r="E19" s="79">
        <f t="shared" si="5"/>
        <v>275458.40000000014</v>
      </c>
      <c r="F19" s="71">
        <f t="shared" si="1"/>
        <v>102.483156832918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392754.85</v>
      </c>
      <c r="E20" s="192">
        <v>412058.97</v>
      </c>
      <c r="F20" s="71">
        <f t="shared" si="1"/>
        <v>104.91505579116335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59483.71</v>
      </c>
      <c r="E21" s="192">
        <v>60182.71</v>
      </c>
      <c r="F21" s="71">
        <f t="shared" si="1"/>
        <v>101.17511163980862</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130857.31</v>
      </c>
      <c r="E22" s="192">
        <v>131369.41</v>
      </c>
      <c r="F22" s="71">
        <f t="shared" si="1"/>
        <v>100.39134229490124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6676.37</v>
      </c>
      <c r="E24" s="192">
        <v>6676.37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200523.96</v>
      </c>
      <c r="E25" s="192">
        <v>243572.9</v>
      </c>
      <c r="F25" s="71">
        <f t="shared" si="1"/>
        <v>121.46822753749727</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1398339.38</v>
      </c>
      <c r="E26" s="192">
        <v>1453066.26</v>
      </c>
      <c r="F26" s="71">
        <f t="shared" si="1"/>
        <v>103.91370512643363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1919851.51</v>
      </c>
      <c r="E28" s="192">
        <v>2031468.22</v>
      </c>
      <c r="F28" s="71">
        <f t="shared" si="1"/>
        <v>105.81381994485604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5366.039999999979</v>
      </c>
      <c r="E29" s="79">
        <f t="shared" si="6"/>
        <v>4617.289999999979</v>
      </c>
      <c r="F29" s="71">
        <f t="shared" si="1"/>
        <v>86.046507294019364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158660.60999999999</v>
      </c>
      <c r="E30" s="192">
        <v>158660.60999999999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153294.57</v>
      </c>
      <c r="E34" s="192">
        <v>154043.32</v>
      </c>
      <c r="F34" s="71">
        <f t="shared" si="1"/>
        <v>100.48843869681751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37739.79</v>
      </c>
      <c r="E35" s="79">
        <f t="shared" si="7"/>
        <v>37739.79</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37739.79</v>
      </c>
      <c r="E37" s="192">
        <v>37739.79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2800.5</v>
      </c>
      <c r="E47" s="192">
        <v>2800.5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2800.5</v>
      </c>
      <c r="E50" s="192">
        <v>2800.5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18938.37</v>
      </c>
      <c r="E51" s="192">
        <v>0.01</v>
      </c>
      <c r="F51" s="71">
        <f t="shared" si="1"/>
        <v>5.2802854733538321E-5</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133881.99</v>
      </c>
      <c r="E54" s="192">
        <v>153525.73000000001</v>
      </c>
      <c r="F54" s="71">
        <f t="shared" si="1"/>
        <v>114.6724290548714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133881.99</v>
      </c>
      <c r="E55" s="192">
        <v>153525.73000000001</v>
      </c>
      <c r="F55" s="71">
        <f t="shared" si="1"/>
        <v>114.6724290548714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112.45</v>
      </c>
      <c r="E56" s="79">
        <f t="shared" si="11"/>
        <v>112.45</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112.45</v>
      </c>
      <c r="E62" s="192">
        <v>112.45</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192117.93</v>
      </c>
      <c r="E69" s="79">
        <f>E70+E82+E88+E119+E135+E147+E165+E171</f>
        <v>534869.09000000008</v>
      </c>
      <c r="F69" s="71">
        <f t="shared" si="1"/>
        <v>278.40664845805912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3732.13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3732.13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3732.13</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31193.06</v>
      </c>
      <c r="E82" s="79">
        <f>SUM(E83:E85)-E86+E87</f>
        <v>43040.94</v>
      </c>
      <c r="F82" s="71">
        <f t="shared" si="1"/>
        <v>137.98242301332414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1714.38</v>
      </c>
      <c r="E83" s="192">
        <v>1714.38</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773.9</v>
      </c>
      <c r="E84" s="192">
        <v>3428.44</v>
      </c>
      <c r="F84" s="71">
        <f t="shared" si="1"/>
        <v>443.00814058663917</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1975.31</v>
      </c>
      <c r="E85" s="192">
        <v>8576.5400000000009</v>
      </c>
      <c r="F85" s="71">
        <f t="shared" si="1"/>
        <v>434.18703899641071</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26729.47</v>
      </c>
      <c r="E87" s="192">
        <v>29321.58</v>
      </c>
      <c r="F87" s="71">
        <f t="shared" si="1"/>
        <v>109.69757350220561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157192.74</v>
      </c>
      <c r="E147" s="79">
        <f t="shared" si="24"/>
        <v>491828.15</v>
      </c>
      <c r="F147" s="71">
        <f t="shared" si="1"/>
        <v>312.88222980272502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f>3996.17+660-265.47</f>
        <v>4390.7</v>
      </c>
      <c r="E160" s="192">
        <v>40</v>
      </c>
      <c r="F160" s="71">
        <f t="shared" si="1"/>
        <v>0.91101646662263414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10784.89</v>
      </c>
      <c r="E161" s="192">
        <f>21743.4-1350</f>
        <v>20393.400000000001</v>
      </c>
      <c r="F161" s="71">
        <f t="shared" si="1"/>
        <v>189.0923319570251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142282.62</v>
      </c>
      <c r="E162" s="192">
        <v>471394.75</v>
      </c>
      <c r="F162" s="71">
        <f t="shared" si="1"/>
        <v>331.30873609159011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265.47000000000003</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524351.54999999993</v>
      </c>
      <c r="E176" s="79">
        <f>E177+E251</f>
        <v>853449.54999999981</v>
      </c>
      <c r="F176" s="71">
        <f t="shared" si="1"/>
        <v>162.76285442466985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1253040.82</v>
      </c>
      <c r="E177" s="79">
        <f>E178+E197+E203+E219+E247+E248</f>
        <v>1114958.3499999999</v>
      </c>
      <c r="F177" s="71">
        <f t="shared" si="1"/>
        <v>88.980209758848858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1241533.21</v>
      </c>
      <c r="E178" s="79">
        <f>SUM(E179:E181)+E185+E186+SUM(E194:E196)</f>
        <v>1101827.6499999999</v>
      </c>
      <c r="F178" s="71">
        <f t="shared" si="1"/>
        <v>88.747336045887977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765155.32</v>
      </c>
      <c r="E179" s="192">
        <v>807337.21</v>
      </c>
      <c r="F179" s="71">
        <f t="shared" si="1"/>
        <v>105.51285325964929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405464.42</v>
      </c>
      <c r="E180" s="192">
        <v>281732.53000000003</v>
      </c>
      <c r="F180" s="71">
        <f t="shared" si="1"/>
        <v>69.48390934030661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625.02</v>
      </c>
      <c r="E181" s="79">
        <f t="shared" si="28"/>
        <v>51.63</v>
      </c>
      <c r="F181" s="71">
        <f t="shared" si="1"/>
        <v>8.2605356628587892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625.02</v>
      </c>
      <c r="E184" s="192">
        <v>51.63</v>
      </c>
      <c r="F184" s="71">
        <f t="shared" si="1"/>
        <v>8.2605356628587892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70288.45</v>
      </c>
      <c r="E196" s="192">
        <v>12706.28</v>
      </c>
      <c r="F196" s="71">
        <f t="shared" si="1"/>
        <v>18.077337030479406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11007.61</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493.75</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10513.86</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500</v>
      </c>
      <c r="E247" s="192">
        <v>13130.7</v>
      </c>
      <c r="F247" s="71">
        <f>IF(D247&gt;0,IF(E247/D247&gt;=100,"&gt;&gt;100",E247/D247*100),"-")</f>
        <v>2626.1400000000003</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-728689.27000000014</v>
      </c>
      <c r="E251" s="79">
        <f>+E252+E255-E264+E274+E291</f>
        <v>-261508.80000000008</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339279.68</v>
      </c>
      <c r="E252" s="79">
        <f>E253-E254</f>
        <v>325231.98999999993</v>
      </c>
      <c r="F252" s="71">
        <f t="shared" si="1"/>
        <v>95.859554571614751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816619.35</v>
      </c>
      <c r="E253" s="192">
        <v>802966.19</v>
      </c>
      <c r="F253" s="71">
        <f t="shared" si="1"/>
        <v>98.328087621239916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477339.67</v>
      </c>
      <c r="E254" s="192">
        <v>477734.2</v>
      </c>
      <c r="F254" s="71">
        <f t="shared" si="1"/>
        <v>100.08265183574623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-1081498.6100000001</v>
      </c>
      <c r="E255" s="79">
        <f>E256-E260</f>
        <v>-603365.51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1081498.6100000001</v>
      </c>
      <c r="E260" s="79">
        <f>SUM(E261:E263)</f>
        <v>603365.51</v>
      </c>
      <c r="F260" s="71">
        <f t="shared" si="1"/>
        <v>55.789762873574098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1081498.6100000001</v>
      </c>
      <c r="E261" s="192">
        <v>603365.51</v>
      </c>
      <c r="F261" s="71">
        <f t="shared" si="1"/>
        <v>55.789762873574098</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13529.66</v>
      </c>
      <c r="E274" s="79">
        <f>SUM(E275:E277)+SUM(E286:E290)</f>
        <v>16624.72</v>
      </c>
      <c r="F274" s="71">
        <f t="shared" si="1"/>
        <v>122.87611070788181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3996.17</v>
      </c>
      <c r="E287" s="192">
        <v>40</v>
      </c>
      <c r="F287" s="71">
        <f t="shared" si="39"/>
        <v>1.0009584176849333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9533.49</v>
      </c>
      <c r="E288" s="192">
        <v>16584.72</v>
      </c>
      <c r="F288" s="71">
        <f t="shared" si="39"/>
        <v>173.96273557742234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8482447.2799999993</v>
      </c>
      <c r="E297" s="79">
        <f t="shared" si="42"/>
        <v>8347589.4400000004</v>
      </c>
      <c r="F297" s="71">
        <f t="shared" si="1"/>
        <v>98.410154103545466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8482447.2799999993</v>
      </c>
      <c r="E298" s="193">
        <v>8347589.4400000004</v>
      </c>
      <c r="F298" s="75">
        <f t="shared" si="1"/>
        <v>98.410154103545466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156798.21</v>
      </c>
      <c r="E302" s="192">
        <v>475820.16</v>
      </c>
      <c r="F302" s="71">
        <f t="shared" si="43"/>
        <v>303.46019893977109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660</v>
      </c>
      <c r="E303" s="192">
        <v>16007.99</v>
      </c>
      <c r="F303" s="71">
        <f t="shared" si="43"/>
        <v>2425.4530303030306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157458.21</v>
      </c>
      <c r="E304" s="192">
        <v>491828.15</v>
      </c>
      <c r="F304" s="71">
        <f t="shared" si="43"/>
        <v>312.3547193887191</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18356.240000000002</v>
      </c>
      <c r="E308" s="192">
        <v>17662.62</v>
      </c>
      <c r="F308" s="71">
        <f t="shared" si="43"/>
        <v>96.221339446422562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216.97</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8156.26</v>
      </c>
      <c r="E311" s="192">
        <v>11658.96</v>
      </c>
      <c r="F311" s="71">
        <f t="shared" si="43"/>
        <v>142.94492819012635</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142282.62</v>
      </c>
      <c r="E335" s="192">
        <v>471394.75</v>
      </c>
      <c r="F335" s="71">
        <f t="shared" si="43"/>
        <v>331.30873609159011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1241533.21</v>
      </c>
      <c r="E336" s="192">
        <v>1101827.6499999999</v>
      </c>
      <c r="F336" s="71">
        <f t="shared" si="43"/>
        <v>88.747336045887977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11007.61</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500</v>
      </c>
      <c r="E367" s="192">
        <v>500</v>
      </c>
      <c r="F367" s="71">
        <f t="shared" si="44"/>
        <v>100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12630.7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7825438.1200000001</v>
      </c>
      <c r="E387" s="192">
        <v>7825438.1200000001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509015.2</v>
      </c>
      <c r="E391" s="288">
        <v>510015.2</v>
      </c>
      <c r="F391" s="263">
        <f t="shared" si="44"/>
        <v>100.19645778750812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133972.12</v>
      </c>
      <c r="E392" s="288">
        <v>12136.12</v>
      </c>
      <c r="F392" s="263">
        <f t="shared" si="44"/>
        <v>9.0586907186360879</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14021.84</v>
      </c>
      <c r="E397" s="284"/>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09" sqref="A1:F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10938011.33</v>
      </c>
      <c r="E107" s="60">
        <f t="shared" si="21"/>
        <v>12441029.75</v>
      </c>
      <c r="F107" s="45">
        <f t="shared" si="1"/>
        <v>113.74124029180356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10938011.33</v>
      </c>
      <c r="E109" s="194">
        <v>12441029.75</v>
      </c>
      <c r="F109" s="45">
        <f t="shared" si="1"/>
        <v>113.74124029180356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10938011.33</v>
      </c>
      <c r="E141" s="81">
        <f t="shared" si="28"/>
        <v>12441029.75</v>
      </c>
      <c r="F141" s="61">
        <f t="shared" si="1"/>
        <v>113.74124029180356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A20" sqref="A1:XFD104857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42814.09</v>
      </c>
      <c r="E5" s="82">
        <f t="shared" si="0"/>
        <v>1835.3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42814.09</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42814.09</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42814.09</v>
      </c>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1835.3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1835.3</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1835.3</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 zoomScaleNormal="100" workbookViewId="0">
      <selection activeCell="A17" sqref="A1:XFD104857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1253040.82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12779850.380000003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128490.22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12496433.220000003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9394834.4700000007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2795746.38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1161.73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304690.64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118291.04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30000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30000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6635.9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12917932.85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131247.71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12620750.589999998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9352652.5800000001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2919478.27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1735.12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346884.62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129298.65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30000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30000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6635.9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1114958.3500000034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159084.42000000001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12630.7</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12630.7</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145953.72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139147.13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f>80302.41-14.25</f>
        <v>80288.160000000003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43585.68</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15273.29</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44.25</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44.25</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6762.34</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826.33</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5561.01</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375</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500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955873.93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955873.93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31067</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Žuger Anamarija</cp:lastModifiedBy>
  <cp:lastPrinted>2026-01-28T13:25:00Z</cp:lastPrinted>
  <dcterms:created xsi:type="dcterms:W3CDTF">2022-04-01T05:14:30Z</dcterms:created>
  <dcterms:modified xsi:type="dcterms:W3CDTF">2026-01-28T13:25:24Z</dcterms:modified>
</cp:coreProperties>
</file>