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https://hnkzajchr01-my.sharepoint.com/personal/poslovni_ravnatelj_hnkzajchr01_onmicrosoft_com/Documents/Desktop/3-2026/"/>
    </mc:Choice>
  </mc:AlternateContent>
  <xr:revisionPtr revIDLastSave="0" documentId="8_{BE789013-4033-4C79-8B1E-C544BA1C2C8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s="1"/>
  <c r="H339" i="9"/>
  <c r="G339" i="9"/>
  <c r="E339" i="9" s="1"/>
  <c r="B339" i="9" s="1"/>
  <c r="F339" i="9"/>
  <c r="F338" i="9"/>
  <c r="F337" i="9"/>
  <c r="F336" i="9"/>
  <c r="F335" i="9"/>
  <c r="H334" i="9"/>
  <c r="G334" i="9"/>
  <c r="F334" i="9"/>
  <c r="F333" i="9"/>
  <c r="H332" i="9"/>
  <c r="G332" i="9"/>
  <c r="F332" i="9"/>
  <c r="E332" i="9"/>
  <c r="H331" i="9"/>
  <c r="G331" i="9"/>
  <c r="E331" i="9" s="1"/>
  <c r="B331" i="9" s="1"/>
  <c r="F331" i="9"/>
  <c r="H330" i="9"/>
  <c r="G330" i="9"/>
  <c r="E330" i="9" s="1"/>
  <c r="F330" i="9"/>
  <c r="B330" i="9"/>
  <c r="H329" i="9"/>
  <c r="G329" i="9"/>
  <c r="F329" i="9"/>
  <c r="E329" i="9"/>
  <c r="B329" i="9" s="1"/>
  <c r="H328" i="9"/>
  <c r="G328" i="9"/>
  <c r="E328" i="9" s="1"/>
  <c r="B328" i="9" s="1"/>
  <c r="F328" i="9"/>
  <c r="H327" i="9"/>
  <c r="G327" i="9"/>
  <c r="E327" i="9" s="1"/>
  <c r="B327" i="9" s="1"/>
  <c r="F327" i="9"/>
  <c r="H326" i="9"/>
  <c r="G326" i="9"/>
  <c r="F326" i="9"/>
  <c r="H325" i="9"/>
  <c r="G325" i="9"/>
  <c r="F325" i="9"/>
  <c r="H324" i="9"/>
  <c r="G324" i="9"/>
  <c r="F324" i="9"/>
  <c r="E324" i="9"/>
  <c r="H323" i="9"/>
  <c r="G323" i="9"/>
  <c r="F323" i="9"/>
  <c r="H322" i="9"/>
  <c r="G322" i="9"/>
  <c r="E322" i="9" s="1"/>
  <c r="B322" i="9" s="1"/>
  <c r="F322" i="9"/>
  <c r="H321" i="9"/>
  <c r="G321" i="9"/>
  <c r="F321" i="9"/>
  <c r="H320" i="9"/>
  <c r="G320" i="9"/>
  <c r="F320" i="9"/>
  <c r="E320" i="9"/>
  <c r="B320" i="9" s="1"/>
  <c r="H319" i="9"/>
  <c r="G319" i="9"/>
  <c r="F319" i="9"/>
  <c r="H318" i="9"/>
  <c r="G318" i="9"/>
  <c r="F318" i="9"/>
  <c r="H317" i="9"/>
  <c r="G317" i="9"/>
  <c r="F317" i="9"/>
  <c r="E317" i="9"/>
  <c r="B317" i="9" s="1"/>
  <c r="H316" i="9"/>
  <c r="G316" i="9"/>
  <c r="F316" i="9"/>
  <c r="E316" i="9"/>
  <c r="F315" i="9"/>
  <c r="F314" i="9"/>
  <c r="F313" i="9"/>
  <c r="H312" i="9"/>
  <c r="G312" i="9"/>
  <c r="F312" i="9"/>
  <c r="E312" i="9"/>
  <c r="B312" i="9" s="1"/>
  <c r="H311" i="9"/>
  <c r="G311" i="9"/>
  <c r="F311" i="9"/>
  <c r="H310" i="9"/>
  <c r="G310" i="9"/>
  <c r="F310" i="9"/>
  <c r="F309" i="9"/>
  <c r="F308" i="9"/>
  <c r="H307" i="9"/>
  <c r="G307" i="9"/>
  <c r="F307" i="9"/>
  <c r="F306" i="9"/>
  <c r="H305" i="9"/>
  <c r="G305" i="9"/>
  <c r="F305" i="9"/>
  <c r="H304" i="9"/>
  <c r="G304" i="9"/>
  <c r="F304" i="9"/>
  <c r="E304" i="9"/>
  <c r="B304" i="9" s="1"/>
  <c r="H303" i="9"/>
  <c r="G303" i="9"/>
  <c r="F303" i="9"/>
  <c r="E303" i="9"/>
  <c r="F302" i="9"/>
  <c r="F301" i="9"/>
  <c r="F300" i="9"/>
  <c r="F298" i="9" s="1"/>
  <c r="F299" i="9"/>
  <c r="F297" i="9"/>
  <c r="L296" i="9"/>
  <c r="F296" i="9" s="1"/>
  <c r="H296" i="9"/>
  <c r="F295" i="9"/>
  <c r="I294" i="9"/>
  <c r="E294" i="9" s="1"/>
  <c r="B294" i="9" s="1"/>
  <c r="H294" i="9"/>
  <c r="F294" i="9"/>
  <c r="E293" i="9"/>
  <c r="M292" i="9"/>
  <c r="L292" i="9"/>
  <c r="F292" i="9"/>
  <c r="E292" i="9"/>
  <c r="M291" i="9"/>
  <c r="L291" i="9"/>
  <c r="F291" i="9" s="1"/>
  <c r="E291" i="9"/>
  <c r="B291" i="9" s="1"/>
  <c r="M290" i="9"/>
  <c r="L290" i="9"/>
  <c r="F290" i="9" s="1"/>
  <c r="B290" i="9" s="1"/>
  <c r="E290" i="9"/>
  <c r="M289" i="9"/>
  <c r="L289" i="9"/>
  <c r="F289" i="9" s="1"/>
  <c r="E289" i="9"/>
  <c r="M288" i="9"/>
  <c r="L288" i="9"/>
  <c r="F288" i="9"/>
  <c r="E288" i="9"/>
  <c r="M287" i="9"/>
  <c r="L287" i="9"/>
  <c r="F287" i="9" s="1"/>
  <c r="E287" i="9"/>
  <c r="B287" i="9" s="1"/>
  <c r="M286" i="9"/>
  <c r="L286" i="9"/>
  <c r="F286" i="9" s="1"/>
  <c r="E286" i="9"/>
  <c r="B286" i="9"/>
  <c r="M285" i="9"/>
  <c r="L285" i="9"/>
  <c r="F285" i="9" s="1"/>
  <c r="E285" i="9"/>
  <c r="M284" i="9"/>
  <c r="L284" i="9"/>
  <c r="F284" i="9"/>
  <c r="E284" i="9"/>
  <c r="M283" i="9"/>
  <c r="L283" i="9"/>
  <c r="F283" i="9" s="1"/>
  <c r="E283" i="9"/>
  <c r="B283" i="9" s="1"/>
  <c r="M282" i="9"/>
  <c r="L282" i="9"/>
  <c r="F282" i="9" s="1"/>
  <c r="B282" i="9" s="1"/>
  <c r="E282" i="9"/>
  <c r="M281" i="9"/>
  <c r="L281" i="9"/>
  <c r="F281" i="9" s="1"/>
  <c r="E281" i="9"/>
  <c r="M280" i="9"/>
  <c r="L280" i="9"/>
  <c r="F280" i="9"/>
  <c r="E280" i="9"/>
  <c r="M279" i="9"/>
  <c r="L279" i="9"/>
  <c r="F279" i="9" s="1"/>
  <c r="E279" i="9"/>
  <c r="B279" i="9" s="1"/>
  <c r="M278" i="9"/>
  <c r="L278" i="9"/>
  <c r="F278" i="9" s="1"/>
  <c r="E278" i="9"/>
  <c r="B278" i="9"/>
  <c r="M277" i="9"/>
  <c r="L277" i="9"/>
  <c r="F277" i="9" s="1"/>
  <c r="E277" i="9"/>
  <c r="M276" i="9"/>
  <c r="L276" i="9"/>
  <c r="F276" i="9"/>
  <c r="E276" i="9"/>
  <c r="M275" i="9"/>
  <c r="L275" i="9"/>
  <c r="F275" i="9" s="1"/>
  <c r="E275" i="9"/>
  <c r="B275" i="9" s="1"/>
  <c r="M274" i="9"/>
  <c r="L274" i="9"/>
  <c r="F274" i="9" s="1"/>
  <c r="B274" i="9" s="1"/>
  <c r="E274" i="9"/>
  <c r="M273" i="9"/>
  <c r="L273" i="9"/>
  <c r="F273" i="9" s="1"/>
  <c r="E273" i="9"/>
  <c r="M272" i="9"/>
  <c r="L272" i="9"/>
  <c r="F272" i="9"/>
  <c r="E272" i="9"/>
  <c r="M271" i="9"/>
  <c r="L271" i="9"/>
  <c r="F271" i="9" s="1"/>
  <c r="E271" i="9"/>
  <c r="B271" i="9" s="1"/>
  <c r="M270" i="9"/>
  <c r="L270" i="9"/>
  <c r="F270" i="9" s="1"/>
  <c r="E270" i="9"/>
  <c r="B270" i="9"/>
  <c r="M269" i="9"/>
  <c r="L269" i="9"/>
  <c r="F269" i="9" s="1"/>
  <c r="E269" i="9"/>
  <c r="M268" i="9"/>
  <c r="L268" i="9"/>
  <c r="F268" i="9"/>
  <c r="E268" i="9"/>
  <c r="M267" i="9"/>
  <c r="L267" i="9"/>
  <c r="F267" i="9" s="1"/>
  <c r="E267" i="9"/>
  <c r="B267" i="9" s="1"/>
  <c r="M266" i="9"/>
  <c r="L266" i="9"/>
  <c r="F266" i="9" s="1"/>
  <c r="B266" i="9" s="1"/>
  <c r="E266" i="9"/>
  <c r="M265" i="9"/>
  <c r="L265" i="9"/>
  <c r="F265" i="9" s="1"/>
  <c r="E265" i="9"/>
  <c r="M264" i="9"/>
  <c r="L264" i="9"/>
  <c r="F264" i="9"/>
  <c r="E264" i="9"/>
  <c r="M263" i="9"/>
  <c r="L263" i="9"/>
  <c r="F263" i="9" s="1"/>
  <c r="E263" i="9"/>
  <c r="B263" i="9" s="1"/>
  <c r="M262" i="9"/>
  <c r="L262" i="9"/>
  <c r="F262" i="9" s="1"/>
  <c r="E262" i="9"/>
  <c r="B262" i="9"/>
  <c r="M261" i="9"/>
  <c r="L261" i="9"/>
  <c r="F261" i="9" s="1"/>
  <c r="E261" i="9"/>
  <c r="M260" i="9"/>
  <c r="L260" i="9"/>
  <c r="F260" i="9"/>
  <c r="B260" i="9" s="1"/>
  <c r="E260" i="9"/>
  <c r="M259" i="9"/>
  <c r="L259" i="9"/>
  <c r="F259" i="9" s="1"/>
  <c r="E259" i="9"/>
  <c r="B259" i="9" s="1"/>
  <c r="M258" i="9"/>
  <c r="F258" i="9" s="1"/>
  <c r="L258" i="9"/>
  <c r="E258" i="9"/>
  <c r="B258" i="9"/>
  <c r="M257" i="9"/>
  <c r="L257" i="9"/>
  <c r="F257" i="9" s="1"/>
  <c r="E257" i="9"/>
  <c r="M256" i="9"/>
  <c r="L256" i="9"/>
  <c r="F256" i="9"/>
  <c r="B256" i="9" s="1"/>
  <c r="E256" i="9"/>
  <c r="M255" i="9"/>
  <c r="L255" i="9"/>
  <c r="F255" i="9" s="1"/>
  <c r="E255" i="9"/>
  <c r="B255" i="9" s="1"/>
  <c r="M254" i="9"/>
  <c r="F254" i="9" s="1"/>
  <c r="L254" i="9"/>
  <c r="E254" i="9"/>
  <c r="B254" i="9"/>
  <c r="M253" i="9"/>
  <c r="L253" i="9"/>
  <c r="F253" i="9" s="1"/>
  <c r="E253" i="9"/>
  <c r="M252" i="9"/>
  <c r="L252" i="9"/>
  <c r="F252" i="9"/>
  <c r="B252" i="9" s="1"/>
  <c r="E252" i="9"/>
  <c r="M251" i="9"/>
  <c r="L251" i="9"/>
  <c r="F251" i="9" s="1"/>
  <c r="E251" i="9"/>
  <c r="B251" i="9" s="1"/>
  <c r="M250" i="9"/>
  <c r="F250" i="9" s="1"/>
  <c r="L250" i="9"/>
  <c r="E250" i="9"/>
  <c r="B250" i="9"/>
  <c r="M249" i="9"/>
  <c r="L249" i="9"/>
  <c r="F249" i="9" s="1"/>
  <c r="E249" i="9"/>
  <c r="M248" i="9"/>
  <c r="L248" i="9"/>
  <c r="F248" i="9"/>
  <c r="B248" i="9" s="1"/>
  <c r="E248" i="9"/>
  <c r="M247" i="9"/>
  <c r="L247" i="9"/>
  <c r="F247" i="9" s="1"/>
  <c r="E247" i="9"/>
  <c r="B247" i="9" s="1"/>
  <c r="M246" i="9"/>
  <c r="F246" i="9" s="1"/>
  <c r="L246" i="9"/>
  <c r="E246" i="9"/>
  <c r="B246" i="9"/>
  <c r="M245" i="9"/>
  <c r="L245" i="9"/>
  <c r="F245" i="9" s="1"/>
  <c r="E245" i="9"/>
  <c r="M244" i="9"/>
  <c r="F244" i="9" s="1"/>
  <c r="B244" i="9" s="1"/>
  <c r="L244" i="9"/>
  <c r="E244" i="9"/>
  <c r="M243" i="9"/>
  <c r="L243" i="9"/>
  <c r="E243" i="9"/>
  <c r="M242" i="9"/>
  <c r="F242" i="9" s="1"/>
  <c r="B242" i="9" s="1"/>
  <c r="L242" i="9"/>
  <c r="E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B235" i="9" s="1"/>
  <c r="M234" i="9"/>
  <c r="F234" i="9" s="1"/>
  <c r="L234" i="9"/>
  <c r="E234" i="9"/>
  <c r="B234" i="9"/>
  <c r="M233" i="9"/>
  <c r="L233" i="9"/>
  <c r="F233" i="9" s="1"/>
  <c r="E233" i="9"/>
  <c r="M232" i="9"/>
  <c r="L232" i="9"/>
  <c r="F232" i="9"/>
  <c r="B232" i="9" s="1"/>
  <c r="E232" i="9"/>
  <c r="M231" i="9"/>
  <c r="L231" i="9"/>
  <c r="F231" i="9" s="1"/>
  <c r="E231" i="9"/>
  <c r="B231" i="9" s="1"/>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B139" i="9" s="1"/>
  <c r="H138" i="9"/>
  <c r="G138" i="9"/>
  <c r="F138" i="9"/>
  <c r="H137" i="9"/>
  <c r="G137" i="9"/>
  <c r="F137" i="9"/>
  <c r="E137" i="9"/>
  <c r="B137" i="9" s="1"/>
  <c r="H136" i="9"/>
  <c r="E136" i="9" s="1"/>
  <c r="B136" i="9" s="1"/>
  <c r="G136" i="9"/>
  <c r="F136" i="9"/>
  <c r="H135" i="9"/>
  <c r="G135" i="9"/>
  <c r="F135" i="9"/>
  <c r="E135" i="9"/>
  <c r="B135" i="9" s="1"/>
  <c r="H134" i="9"/>
  <c r="G134" i="9"/>
  <c r="F134" i="9"/>
  <c r="H133" i="9"/>
  <c r="G133" i="9"/>
  <c r="F133" i="9"/>
  <c r="E133" i="9"/>
  <c r="B133" i="9" s="1"/>
  <c r="H132" i="9"/>
  <c r="E132" i="9" s="1"/>
  <c r="B132" i="9" s="1"/>
  <c r="G132" i="9"/>
  <c r="F132" i="9"/>
  <c r="H131" i="9"/>
  <c r="G131" i="9"/>
  <c r="F131" i="9"/>
  <c r="E131" i="9"/>
  <c r="H130" i="9"/>
  <c r="G130" i="9"/>
  <c r="F130" i="9"/>
  <c r="H129" i="9"/>
  <c r="E129" i="9" s="1"/>
  <c r="G129" i="9"/>
  <c r="F129" i="9"/>
  <c r="B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B83" i="9" s="1"/>
  <c r="F83" i="9"/>
  <c r="H82" i="9"/>
  <c r="G82" i="9"/>
  <c r="E82" i="9" s="1"/>
  <c r="B82" i="9" s="1"/>
  <c r="F82" i="9"/>
  <c r="H81" i="9"/>
  <c r="E81" i="9" s="1"/>
  <c r="G81" i="9"/>
  <c r="F81" i="9"/>
  <c r="B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B67" i="9" s="1"/>
  <c r="F67" i="9"/>
  <c r="H66" i="9"/>
  <c r="G66" i="9"/>
  <c r="E66" i="9" s="1"/>
  <c r="B66" i="9" s="1"/>
  <c r="F66" i="9"/>
  <c r="H65" i="9"/>
  <c r="E65" i="9" s="1"/>
  <c r="G65" i="9"/>
  <c r="F65" i="9"/>
  <c r="B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B59" i="9" s="1"/>
  <c r="F59" i="9"/>
  <c r="H58" i="9"/>
  <c r="G58" i="9"/>
  <c r="E58" i="9" s="1"/>
  <c r="B58" i="9" s="1"/>
  <c r="F58" i="9"/>
  <c r="H57" i="9"/>
  <c r="G57" i="9"/>
  <c r="F57" i="9"/>
  <c r="H56" i="9"/>
  <c r="E56" i="9" s="1"/>
  <c r="B56" i="9" s="1"/>
  <c r="G56" i="9"/>
  <c r="F56" i="9"/>
  <c r="H55" i="9"/>
  <c r="G55" i="9"/>
  <c r="F55" i="9"/>
  <c r="H54" i="9"/>
  <c r="G54" i="9"/>
  <c r="E54" i="9" s="1"/>
  <c r="B54" i="9" s="1"/>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G45" i="9"/>
  <c r="F45" i="9"/>
  <c r="B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B39" i="9" s="1"/>
  <c r="F39" i="9"/>
  <c r="H38" i="9"/>
  <c r="G38" i="9"/>
  <c r="E38" i="9" s="1"/>
  <c r="B38" i="9" s="1"/>
  <c r="F38" i="9"/>
  <c r="H37" i="9"/>
  <c r="G37" i="9"/>
  <c r="F37" i="9"/>
  <c r="H36" i="9"/>
  <c r="G36" i="9"/>
  <c r="E36" i="9" s="1"/>
  <c r="B36" i="9" s="1"/>
  <c r="F36" i="9"/>
  <c r="H35" i="9"/>
  <c r="E35" i="9" s="1"/>
  <c r="G35" i="9"/>
  <c r="F35" i="9"/>
  <c r="H34" i="9"/>
  <c r="G34" i="9"/>
  <c r="F34" i="9"/>
  <c r="H33" i="9"/>
  <c r="G33" i="9"/>
  <c r="E33" i="9" s="1"/>
  <c r="F33" i="9"/>
  <c r="B33" i="9"/>
  <c r="H32" i="9"/>
  <c r="G32" i="9"/>
  <c r="F32" i="9"/>
  <c r="E32" i="9"/>
  <c r="B32" i="9" s="1"/>
  <c r="H31" i="9"/>
  <c r="G31" i="9"/>
  <c r="F31" i="9"/>
  <c r="H30" i="9"/>
  <c r="G30" i="9"/>
  <c r="E30" i="9" s="1"/>
  <c r="B30" i="9" s="1"/>
  <c r="F30" i="9"/>
  <c r="H29" i="9"/>
  <c r="G29" i="9"/>
  <c r="E29" i="9" s="1"/>
  <c r="B29" i="9" s="1"/>
  <c r="F29" i="9"/>
  <c r="H28" i="9"/>
  <c r="G28" i="9"/>
  <c r="F28" i="9"/>
  <c r="E28" i="9"/>
  <c r="B28" i="9" s="1"/>
  <c r="H27" i="9"/>
  <c r="E27" i="9" s="1"/>
  <c r="G27" i="9"/>
  <c r="F27" i="9"/>
  <c r="H26" i="9"/>
  <c r="G26" i="9"/>
  <c r="E26" i="9" s="1"/>
  <c r="B26" i="9" s="1"/>
  <c r="F26" i="9"/>
  <c r="H25" i="9"/>
  <c r="E25" i="9" s="1"/>
  <c r="B25" i="9" s="1"/>
  <c r="G25" i="9"/>
  <c r="F25" i="9"/>
  <c r="F24" i="9"/>
  <c r="F4" i="9"/>
  <c r="O3" i="9"/>
  <c r="G296" i="9" s="1"/>
  <c r="I3" i="9"/>
  <c r="H3" i="9"/>
  <c r="G3" i="9"/>
  <c r="D104" i="8"/>
  <c r="D97" i="8"/>
  <c r="C1673" i="1" s="1"/>
  <c r="D92" i="8"/>
  <c r="C1668" i="1" s="1"/>
  <c r="H1668" i="1" s="1"/>
  <c r="D87" i="8"/>
  <c r="C1663" i="1" s="1"/>
  <c r="D82" i="8"/>
  <c r="D77" i="8"/>
  <c r="C1653" i="1" s="1"/>
  <c r="D72" i="8"/>
  <c r="D67" i="8"/>
  <c r="D62" i="8"/>
  <c r="C1638" i="1" s="1"/>
  <c r="G1638" i="1" s="1"/>
  <c r="D57" i="8"/>
  <c r="D52" i="8"/>
  <c r="D46" i="8"/>
  <c r="C1622" i="1" s="1"/>
  <c r="D37" i="8"/>
  <c r="D27" i="8"/>
  <c r="D18" i="8"/>
  <c r="D8" i="8"/>
  <c r="E44" i="7"/>
  <c r="D44" i="7"/>
  <c r="E39" i="7"/>
  <c r="E38" i="7" s="1"/>
  <c r="I35" i="3" s="1"/>
  <c r="D39" i="7"/>
  <c r="D38" i="7" s="1"/>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1484" i="1"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4" i="5"/>
  <c r="D254" i="5"/>
  <c r="F253" i="5"/>
  <c r="F252" i="5"/>
  <c r="E251" i="5"/>
  <c r="D251" i="5"/>
  <c r="F251" i="5" s="1"/>
  <c r="F249" i="5"/>
  <c r="F248" i="5"/>
  <c r="E247" i="5"/>
  <c r="D247" i="5"/>
  <c r="F247" i="5" s="1"/>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E210" i="5"/>
  <c r="D210" i="5"/>
  <c r="F209" i="5"/>
  <c r="F208" i="5"/>
  <c r="F207" i="5"/>
  <c r="F206" i="5"/>
  <c r="F205" i="5"/>
  <c r="F204" i="5"/>
  <c r="F203" i="5"/>
  <c r="E203" i="5"/>
  <c r="D203" i="5"/>
  <c r="F201" i="5"/>
  <c r="F200" i="5"/>
  <c r="F199" i="5"/>
  <c r="F198" i="5"/>
  <c r="F197" i="5"/>
  <c r="E196" i="5"/>
  <c r="H336" i="9" s="1"/>
  <c r="D196" i="5"/>
  <c r="F195" i="5"/>
  <c r="F194" i="5"/>
  <c r="F193" i="5"/>
  <c r="F192" i="5"/>
  <c r="F191" i="5"/>
  <c r="F190" i="5"/>
  <c r="F189" i="5"/>
  <c r="F188" i="5"/>
  <c r="F187" i="5"/>
  <c r="F186" i="5"/>
  <c r="F185" i="5"/>
  <c r="E185" i="5"/>
  <c r="E177" i="5" s="1"/>
  <c r="D185" i="5"/>
  <c r="F184" i="5"/>
  <c r="F183" i="5"/>
  <c r="F182" i="5"/>
  <c r="F181" i="5"/>
  <c r="E180" i="5"/>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E82" i="5"/>
  <c r="D82" i="5"/>
  <c r="F82" i="5" s="1"/>
  <c r="F81" i="5"/>
  <c r="F80" i="5"/>
  <c r="F79" i="5"/>
  <c r="F78" i="5"/>
  <c r="F77" i="5"/>
  <c r="E76" i="5"/>
  <c r="D76" i="5"/>
  <c r="F76" i="5" s="1"/>
  <c r="F75" i="5"/>
  <c r="F74" i="5"/>
  <c r="F73" i="5"/>
  <c r="F72" i="5"/>
  <c r="F71" i="5"/>
  <c r="E71" i="5"/>
  <c r="D71" i="5"/>
  <c r="D70" i="5" s="1"/>
  <c r="F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D536" i="4"/>
  <c r="F534" i="4"/>
  <c r="F533" i="4"/>
  <c r="E532" i="4"/>
  <c r="D532" i="4"/>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G209" i="9" s="1"/>
  <c r="E209" i="9" s="1"/>
  <c r="B209" i="9" s="1"/>
  <c r="E431" i="4"/>
  <c r="E428" i="4"/>
  <c r="D428" i="4"/>
  <c r="E427" i="4"/>
  <c r="F427" i="4" s="1"/>
  <c r="D427" i="4"/>
  <c r="D648" i="4" s="1"/>
  <c r="E426" i="4"/>
  <c r="D426" i="4"/>
  <c r="D647" i="4" s="1"/>
  <c r="F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D362" i="4"/>
  <c r="F361" i="4"/>
  <c r="D361" i="4"/>
  <c r="D360" i="4" s="1"/>
  <c r="F359" i="4"/>
  <c r="E358" i="4"/>
  <c r="D358" i="4"/>
  <c r="F358" i="4" s="1"/>
  <c r="F357" i="4"/>
  <c r="F356" i="4"/>
  <c r="F355" i="4"/>
  <c r="E355" i="4"/>
  <c r="D355" i="4"/>
  <c r="D354" i="4" s="1"/>
  <c r="F354" i="4" s="1"/>
  <c r="E354" i="4"/>
  <c r="F353" i="4"/>
  <c r="F352" i="4"/>
  <c r="F351" i="4"/>
  <c r="F350"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E310" i="4"/>
  <c r="D310" i="4"/>
  <c r="F310" i="4" s="1"/>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E129" i="4"/>
  <c r="F129" i="4" s="1"/>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H34" i="3"/>
  <c r="G34" i="3"/>
  <c r="B34"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H1685" i="1" s="1"/>
  <c r="C1684" i="1"/>
  <c r="H1684" i="1" s="1"/>
  <c r="C1683" i="1"/>
  <c r="C1682" i="1"/>
  <c r="G1682" i="1" s="1"/>
  <c r="C1681" i="1"/>
  <c r="G1681" i="1" s="1"/>
  <c r="C1680" i="1"/>
  <c r="H1680" i="1" s="1"/>
  <c r="C1679" i="1"/>
  <c r="H1678" i="1"/>
  <c r="C1678" i="1"/>
  <c r="G1678" i="1" s="1"/>
  <c r="H1677" i="1"/>
  <c r="G1677" i="1"/>
  <c r="C1677" i="1"/>
  <c r="G1676" i="1"/>
  <c r="C1676" i="1"/>
  <c r="H1676" i="1" s="1"/>
  <c r="C1675" i="1"/>
  <c r="H1674" i="1"/>
  <c r="C1674" i="1"/>
  <c r="G1674" i="1" s="1"/>
  <c r="H1673" i="1"/>
  <c r="G1673" i="1"/>
  <c r="C1672" i="1"/>
  <c r="H1672" i="1" s="1"/>
  <c r="C1671" i="1"/>
  <c r="H1670" i="1"/>
  <c r="C1670" i="1"/>
  <c r="G1670" i="1" s="1"/>
  <c r="C1669" i="1"/>
  <c r="G1669" i="1" s="1"/>
  <c r="C1667" i="1"/>
  <c r="H1666" i="1"/>
  <c r="C1666" i="1"/>
  <c r="G1666" i="1" s="1"/>
  <c r="C1665" i="1"/>
  <c r="H1665" i="1" s="1"/>
  <c r="C1664" i="1"/>
  <c r="H1664" i="1" s="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C1652" i="1"/>
  <c r="C1651" i="1"/>
  <c r="H1650" i="1"/>
  <c r="C1650" i="1"/>
  <c r="G1650" i="1" s="1"/>
  <c r="H1649" i="1"/>
  <c r="G1649" i="1"/>
  <c r="C1649" i="1"/>
  <c r="C1648" i="1"/>
  <c r="C1647" i="1"/>
  <c r="H1646" i="1"/>
  <c r="C1646" i="1"/>
  <c r="G1646" i="1" s="1"/>
  <c r="H1645" i="1"/>
  <c r="G1645" i="1"/>
  <c r="C1645" i="1"/>
  <c r="C1644" i="1"/>
  <c r="G1643" i="1"/>
  <c r="C1643" i="1"/>
  <c r="H1643" i="1" s="1"/>
  <c r="C1642" i="1"/>
  <c r="H1641" i="1"/>
  <c r="G1641" i="1"/>
  <c r="C1641" i="1"/>
  <c r="H1640" i="1"/>
  <c r="G1640" i="1"/>
  <c r="C1640" i="1"/>
  <c r="C1639" i="1"/>
  <c r="H1637" i="1"/>
  <c r="G1637" i="1"/>
  <c r="C1637" i="1"/>
  <c r="C1636" i="1"/>
  <c r="H1636" i="1" s="1"/>
  <c r="G1635" i="1"/>
  <c r="C1635" i="1"/>
  <c r="H1635" i="1" s="1"/>
  <c r="C1634" i="1"/>
  <c r="G1634" i="1" s="1"/>
  <c r="H1632" i="1"/>
  <c r="G1632" i="1"/>
  <c r="C1632" i="1"/>
  <c r="C1631" i="1"/>
  <c r="H1630" i="1"/>
  <c r="C1630" i="1"/>
  <c r="G1630" i="1" s="1"/>
  <c r="H1629" i="1"/>
  <c r="G1629" i="1"/>
  <c r="C1629" i="1"/>
  <c r="C1628" i="1"/>
  <c r="C1626" i="1"/>
  <c r="H1625" i="1"/>
  <c r="G1625" i="1"/>
  <c r="C1625" i="1"/>
  <c r="H1624" i="1"/>
  <c r="G1624" i="1"/>
  <c r="C1624" i="1"/>
  <c r="C1623" i="1"/>
  <c r="C1619" i="1"/>
  <c r="H1618" i="1"/>
  <c r="C1618" i="1"/>
  <c r="G1618" i="1" s="1"/>
  <c r="H1617" i="1"/>
  <c r="G1617" i="1"/>
  <c r="C1617" i="1"/>
  <c r="C1616" i="1"/>
  <c r="H1616" i="1" s="1"/>
  <c r="G1615" i="1"/>
  <c r="C1615" i="1"/>
  <c r="H1615" i="1" s="1"/>
  <c r="C1614" i="1"/>
  <c r="G1614" i="1" s="1"/>
  <c r="C1612" i="1"/>
  <c r="G1612" i="1" s="1"/>
  <c r="C1611" i="1"/>
  <c r="H1610" i="1"/>
  <c r="C1610" i="1"/>
  <c r="G1610" i="1" s="1"/>
  <c r="H1609" i="1"/>
  <c r="G1609" i="1"/>
  <c r="C1609" i="1"/>
  <c r="C1608" i="1"/>
  <c r="G1607" i="1"/>
  <c r="C1607" i="1"/>
  <c r="H1607" i="1" s="1"/>
  <c r="C1606" i="1"/>
  <c r="C1605" i="1"/>
  <c r="H1605" i="1" s="1"/>
  <c r="H1604" i="1"/>
  <c r="C1604" i="1"/>
  <c r="G1604" i="1" s="1"/>
  <c r="C1603" i="1"/>
  <c r="C1602" i="1"/>
  <c r="G1602" i="1" s="1"/>
  <c r="C1600" i="1"/>
  <c r="H1600" i="1" s="1"/>
  <c r="C1599" i="1"/>
  <c r="H1599" i="1" s="1"/>
  <c r="H1598" i="1"/>
  <c r="C1598" i="1"/>
  <c r="G1598" i="1" s="1"/>
  <c r="H1597" i="1"/>
  <c r="G1597" i="1"/>
  <c r="C1597" i="1"/>
  <c r="C1596" i="1"/>
  <c r="H1596" i="1" s="1"/>
  <c r="G1595" i="1"/>
  <c r="C1595" i="1"/>
  <c r="H1595" i="1" s="1"/>
  <c r="C1594" i="1"/>
  <c r="G1594" i="1" s="1"/>
  <c r="H1593" i="1"/>
  <c r="C1593" i="1"/>
  <c r="G1593" i="1" s="1"/>
  <c r="C1592" i="1"/>
  <c r="G1592" i="1" s="1"/>
  <c r="C1591" i="1"/>
  <c r="H1591" i="1" s="1"/>
  <c r="H1590" i="1"/>
  <c r="C1590" i="1"/>
  <c r="G1590" i="1" s="1"/>
  <c r="H1589" i="1"/>
  <c r="G1589" i="1"/>
  <c r="C1589" i="1"/>
  <c r="G1588" i="1"/>
  <c r="C1588" i="1"/>
  <c r="H1588" i="1" s="1"/>
  <c r="C1587" i="1"/>
  <c r="H1587" i="1" s="1"/>
  <c r="C1586" i="1"/>
  <c r="G1586" i="1" s="1"/>
  <c r="C1585" i="1"/>
  <c r="H1585" i="1" s="1"/>
  <c r="C1583" i="1"/>
  <c r="H1583" i="1" s="1"/>
  <c r="C1581" i="1"/>
  <c r="H1581" i="1" s="1"/>
  <c r="H1580" i="1"/>
  <c r="D1580" i="1"/>
  <c r="C1580" i="1"/>
  <c r="J1579" i="1"/>
  <c r="H1579" i="1"/>
  <c r="G1579" i="1"/>
  <c r="D1579" i="1"/>
  <c r="C1579" i="1"/>
  <c r="J1578" i="1"/>
  <c r="D1578" i="1"/>
  <c r="C1578" i="1"/>
  <c r="D1577" i="1"/>
  <c r="C1577" i="1"/>
  <c r="D1576" i="1"/>
  <c r="H1576" i="1" s="1"/>
  <c r="C1576" i="1"/>
  <c r="H1575" i="1"/>
  <c r="D1575" i="1"/>
  <c r="C1575" i="1"/>
  <c r="J1574" i="1"/>
  <c r="H1574" i="1"/>
  <c r="G1574" i="1"/>
  <c r="D1574" i="1"/>
  <c r="C1574" i="1"/>
  <c r="D1573" i="1"/>
  <c r="C1573" i="1"/>
  <c r="H1572" i="1"/>
  <c r="G1572" i="1"/>
  <c r="I1572" i="1" s="1"/>
  <c r="D1572" i="1"/>
  <c r="J1572" i="1" s="1"/>
  <c r="C1572" i="1"/>
  <c r="H1571" i="1"/>
  <c r="G1571" i="1"/>
  <c r="D1571" i="1"/>
  <c r="C1571" i="1"/>
  <c r="H1570" i="1"/>
  <c r="G1570" i="1"/>
  <c r="D1570" i="1"/>
  <c r="C1570" i="1"/>
  <c r="D1569" i="1"/>
  <c r="C1569" i="1"/>
  <c r="H1568" i="1"/>
  <c r="G1568" i="1"/>
  <c r="I1568" i="1" s="1"/>
  <c r="D1568" i="1"/>
  <c r="J1568" i="1" s="1"/>
  <c r="C1568" i="1"/>
  <c r="D1567" i="1"/>
  <c r="C1567" i="1"/>
  <c r="H1566" i="1"/>
  <c r="G1566" i="1"/>
  <c r="I1566" i="1" s="1"/>
  <c r="D1566" i="1"/>
  <c r="J1566" i="1" s="1"/>
  <c r="C1566" i="1"/>
  <c r="D1565" i="1"/>
  <c r="C1565" i="1"/>
  <c r="H1564" i="1"/>
  <c r="G1564" i="1"/>
  <c r="I1564" i="1" s="1"/>
  <c r="D1564" i="1"/>
  <c r="J1564" i="1" s="1"/>
  <c r="C1564" i="1"/>
  <c r="D1563" i="1"/>
  <c r="C1563" i="1"/>
  <c r="D1562" i="1"/>
  <c r="C1562" i="1"/>
  <c r="H1561" i="1"/>
  <c r="G1561" i="1"/>
  <c r="I1561" i="1" s="1"/>
  <c r="D1561" i="1"/>
  <c r="J1561" i="1" s="1"/>
  <c r="C1561" i="1"/>
  <c r="J1560" i="1"/>
  <c r="D1560" i="1"/>
  <c r="C1560" i="1"/>
  <c r="H1559" i="1"/>
  <c r="G1559" i="1"/>
  <c r="I1559" i="1" s="1"/>
  <c r="D1559" i="1"/>
  <c r="J1559" i="1" s="1"/>
  <c r="C1559" i="1"/>
  <c r="J1558" i="1"/>
  <c r="D1558" i="1"/>
  <c r="C1558" i="1"/>
  <c r="H1557" i="1"/>
  <c r="G1557" i="1"/>
  <c r="I1557" i="1" s="1"/>
  <c r="D1557" i="1"/>
  <c r="J1557" i="1" s="1"/>
  <c r="C1557" i="1"/>
  <c r="J1556" i="1"/>
  <c r="D1556" i="1"/>
  <c r="C1556" i="1"/>
  <c r="D1555" i="1"/>
  <c r="C1555" i="1"/>
  <c r="D1554" i="1"/>
  <c r="C1554" i="1"/>
  <c r="H1553" i="1"/>
  <c r="G1553" i="1"/>
  <c r="I1553" i="1" s="1"/>
  <c r="D1553" i="1"/>
  <c r="J1553" i="1" s="1"/>
  <c r="C1553" i="1"/>
  <c r="J1552" i="1"/>
  <c r="D1552" i="1"/>
  <c r="C1552" i="1"/>
  <c r="H1551" i="1"/>
  <c r="G1551" i="1"/>
  <c r="I1551" i="1" s="1"/>
  <c r="D1551" i="1"/>
  <c r="J1551" i="1" s="1"/>
  <c r="C1551" i="1"/>
  <c r="J1550" i="1"/>
  <c r="D1550" i="1"/>
  <c r="C1550" i="1"/>
  <c r="H1549" i="1"/>
  <c r="G1549" i="1"/>
  <c r="I1549" i="1" s="1"/>
  <c r="D1549" i="1"/>
  <c r="J1549" i="1" s="1"/>
  <c r="C1549" i="1"/>
  <c r="J1548" i="1"/>
  <c r="D1548" i="1"/>
  <c r="C1548" i="1"/>
  <c r="H1547" i="1"/>
  <c r="G1547" i="1"/>
  <c r="I1547" i="1" s="1"/>
  <c r="D1547" i="1"/>
  <c r="J1547" i="1" s="1"/>
  <c r="C1547" i="1"/>
  <c r="J1546" i="1"/>
  <c r="H1546" i="1"/>
  <c r="D1546" i="1"/>
  <c r="C1546" i="1"/>
  <c r="G1546" i="1" s="1"/>
  <c r="J1545" i="1"/>
  <c r="G1545" i="1"/>
  <c r="D1545" i="1"/>
  <c r="C1545" i="1"/>
  <c r="H1544" i="1"/>
  <c r="D1544" i="1"/>
  <c r="C1544" i="1"/>
  <c r="J1543" i="1"/>
  <c r="G1543" i="1"/>
  <c r="D1543" i="1"/>
  <c r="C1543" i="1"/>
  <c r="H1542" i="1"/>
  <c r="D1542" i="1"/>
  <c r="C1542" i="1"/>
  <c r="J1541" i="1"/>
  <c r="G1541" i="1"/>
  <c r="D1541" i="1"/>
  <c r="C1541" i="1"/>
  <c r="H1540" i="1"/>
  <c r="D1540" i="1"/>
  <c r="C1540" i="1"/>
  <c r="H1539" i="1"/>
  <c r="D1539" i="1"/>
  <c r="C1539" i="1"/>
  <c r="G1539" i="1" s="1"/>
  <c r="D1538" i="1"/>
  <c r="C1538" i="1"/>
  <c r="C1537" i="1"/>
  <c r="D1535" i="1"/>
  <c r="C1535" i="1"/>
  <c r="G1535" i="1" s="1"/>
  <c r="H1534" i="1"/>
  <c r="D1534" i="1"/>
  <c r="C1534" i="1"/>
  <c r="G1534" i="1" s="1"/>
  <c r="H1533" i="1"/>
  <c r="D1533" i="1"/>
  <c r="C1533" i="1"/>
  <c r="G1533" i="1" s="1"/>
  <c r="D1532" i="1"/>
  <c r="C1532" i="1"/>
  <c r="D1531" i="1"/>
  <c r="C1531" i="1"/>
  <c r="G1531" i="1" s="1"/>
  <c r="H1530" i="1"/>
  <c r="D1530" i="1"/>
  <c r="C1530" i="1"/>
  <c r="G1530" i="1" s="1"/>
  <c r="H1529" i="1"/>
  <c r="D1529" i="1"/>
  <c r="C1529" i="1"/>
  <c r="G1529" i="1" s="1"/>
  <c r="D1528" i="1"/>
  <c r="C1528" i="1"/>
  <c r="D1527" i="1"/>
  <c r="C1527" i="1"/>
  <c r="G1527" i="1" s="1"/>
  <c r="H1526" i="1"/>
  <c r="D1526" i="1"/>
  <c r="C1526" i="1"/>
  <c r="G1526" i="1" s="1"/>
  <c r="H1525" i="1"/>
  <c r="D1525" i="1"/>
  <c r="C1525" i="1"/>
  <c r="G1525" i="1" s="1"/>
  <c r="D1524" i="1"/>
  <c r="D1523" i="1"/>
  <c r="C1523" i="1"/>
  <c r="G1523" i="1" s="1"/>
  <c r="H1522" i="1"/>
  <c r="D1522" i="1"/>
  <c r="C1522" i="1"/>
  <c r="G1522" i="1" s="1"/>
  <c r="H1521" i="1"/>
  <c r="D1521" i="1"/>
  <c r="C1521" i="1"/>
  <c r="G1521" i="1" s="1"/>
  <c r="D1520" i="1"/>
  <c r="C1520" i="1"/>
  <c r="D1519" i="1"/>
  <c r="C1519" i="1"/>
  <c r="G1519" i="1" s="1"/>
  <c r="H1518" i="1"/>
  <c r="D1518" i="1"/>
  <c r="C1518" i="1"/>
  <c r="G1518" i="1" s="1"/>
  <c r="H1517" i="1"/>
  <c r="D1517" i="1"/>
  <c r="C1517" i="1"/>
  <c r="G1517" i="1" s="1"/>
  <c r="D1516" i="1"/>
  <c r="C1516" i="1"/>
  <c r="D1515" i="1"/>
  <c r="C1515" i="1"/>
  <c r="G1515" i="1" s="1"/>
  <c r="H1514" i="1"/>
  <c r="D1514" i="1"/>
  <c r="C1514" i="1"/>
  <c r="G1514" i="1" s="1"/>
  <c r="C1513" i="1"/>
  <c r="D1512" i="1"/>
  <c r="C1512" i="1"/>
  <c r="G1512" i="1" s="1"/>
  <c r="H1511" i="1"/>
  <c r="D1511" i="1"/>
  <c r="C1511" i="1"/>
  <c r="G1511" i="1" s="1"/>
  <c r="H1510" i="1"/>
  <c r="D1510" i="1"/>
  <c r="C1510" i="1"/>
  <c r="G1510" i="1" s="1"/>
  <c r="C1509" i="1"/>
  <c r="H1508" i="1"/>
  <c r="D1508" i="1"/>
  <c r="C1508" i="1"/>
  <c r="G1508" i="1" s="1"/>
  <c r="H1507" i="1"/>
  <c r="D1507" i="1"/>
  <c r="C1507" i="1"/>
  <c r="G1507" i="1" s="1"/>
  <c r="D1506" i="1"/>
  <c r="C1506" i="1"/>
  <c r="D1505" i="1"/>
  <c r="C1505" i="1"/>
  <c r="G1505" i="1" s="1"/>
  <c r="H1504" i="1"/>
  <c r="D1504" i="1"/>
  <c r="C1504" i="1"/>
  <c r="G1504" i="1" s="1"/>
  <c r="H1503" i="1"/>
  <c r="D1503" i="1"/>
  <c r="C1503" i="1"/>
  <c r="G1503" i="1" s="1"/>
  <c r="D1502" i="1"/>
  <c r="C1502" i="1"/>
  <c r="D1501" i="1"/>
  <c r="C1501" i="1"/>
  <c r="G1501" i="1" s="1"/>
  <c r="H1500" i="1"/>
  <c r="D1500" i="1"/>
  <c r="C1500" i="1"/>
  <c r="G1500" i="1" s="1"/>
  <c r="H1499" i="1"/>
  <c r="D1499" i="1"/>
  <c r="C1499" i="1"/>
  <c r="G1499" i="1" s="1"/>
  <c r="D1498" i="1"/>
  <c r="C1498" i="1"/>
  <c r="D1497" i="1"/>
  <c r="C1497" i="1"/>
  <c r="G1497" i="1" s="1"/>
  <c r="H1496" i="1"/>
  <c r="D1496" i="1"/>
  <c r="C1496" i="1"/>
  <c r="G1496" i="1" s="1"/>
  <c r="H1495" i="1"/>
  <c r="D1495" i="1"/>
  <c r="C1495" i="1"/>
  <c r="G1495" i="1" s="1"/>
  <c r="D1494" i="1"/>
  <c r="C1494" i="1"/>
  <c r="D1493" i="1"/>
  <c r="C1493" i="1"/>
  <c r="G1493" i="1" s="1"/>
  <c r="H1492" i="1"/>
  <c r="D1492" i="1"/>
  <c r="C1492" i="1"/>
  <c r="G1492" i="1" s="1"/>
  <c r="H1491" i="1"/>
  <c r="D1491" i="1"/>
  <c r="C1491" i="1"/>
  <c r="G1491" i="1" s="1"/>
  <c r="D1490" i="1"/>
  <c r="C1490" i="1"/>
  <c r="D1489" i="1"/>
  <c r="C1489" i="1"/>
  <c r="G1489" i="1" s="1"/>
  <c r="H1488" i="1"/>
  <c r="D1488" i="1"/>
  <c r="C1488" i="1"/>
  <c r="G1488" i="1" s="1"/>
  <c r="H1487" i="1"/>
  <c r="D1487" i="1"/>
  <c r="C1487" i="1"/>
  <c r="G1487" i="1" s="1"/>
  <c r="D1486" i="1"/>
  <c r="C1486" i="1"/>
  <c r="D1485" i="1"/>
  <c r="C1485" i="1"/>
  <c r="G1485" i="1" s="1"/>
  <c r="H1484" i="1"/>
  <c r="C1484" i="1"/>
  <c r="G1484" i="1" s="1"/>
  <c r="D1483" i="1"/>
  <c r="C1483" i="1"/>
  <c r="D1482" i="1"/>
  <c r="C1482" i="1"/>
  <c r="G1482" i="1" s="1"/>
  <c r="H1481" i="1"/>
  <c r="D1481" i="1"/>
  <c r="C1481" i="1"/>
  <c r="G1481" i="1" s="1"/>
  <c r="H1480" i="1"/>
  <c r="D1480" i="1"/>
  <c r="C1480" i="1"/>
  <c r="G1480" i="1" s="1"/>
  <c r="D1479" i="1"/>
  <c r="C1479" i="1"/>
  <c r="D1478" i="1"/>
  <c r="C1478" i="1"/>
  <c r="G1478" i="1" s="1"/>
  <c r="H1477" i="1"/>
  <c r="D1477" i="1"/>
  <c r="C1477" i="1"/>
  <c r="G1477" i="1" s="1"/>
  <c r="H1476" i="1"/>
  <c r="D1476" i="1"/>
  <c r="C1476" i="1"/>
  <c r="G1476" i="1" s="1"/>
  <c r="D1475" i="1"/>
  <c r="C1475" i="1"/>
  <c r="D1474" i="1"/>
  <c r="C1474" i="1"/>
  <c r="G1474" i="1" s="1"/>
  <c r="H1473" i="1"/>
  <c r="D1473" i="1"/>
  <c r="C1473" i="1"/>
  <c r="G1473" i="1" s="1"/>
  <c r="H1472" i="1"/>
  <c r="D1472" i="1"/>
  <c r="C1472" i="1"/>
  <c r="G1472" i="1" s="1"/>
  <c r="D1471" i="1"/>
  <c r="C1471" i="1"/>
  <c r="D1470" i="1"/>
  <c r="C1470" i="1"/>
  <c r="G1470" i="1" s="1"/>
  <c r="H1469" i="1"/>
  <c r="D1469" i="1"/>
  <c r="C1469" i="1"/>
  <c r="G1469" i="1" s="1"/>
  <c r="H1468" i="1"/>
  <c r="D1468" i="1"/>
  <c r="C1468" i="1"/>
  <c r="G1468" i="1" s="1"/>
  <c r="D1467" i="1"/>
  <c r="C1467" i="1"/>
  <c r="D1466" i="1"/>
  <c r="C1466" i="1"/>
  <c r="G1466" i="1" s="1"/>
  <c r="H1465" i="1"/>
  <c r="D1465" i="1"/>
  <c r="C1465" i="1"/>
  <c r="G1465" i="1" s="1"/>
  <c r="H1464" i="1"/>
  <c r="D1464" i="1"/>
  <c r="C1464" i="1"/>
  <c r="G1464" i="1" s="1"/>
  <c r="D1463" i="1"/>
  <c r="C1463" i="1"/>
  <c r="D1462" i="1"/>
  <c r="C1462" i="1"/>
  <c r="G1462" i="1" s="1"/>
  <c r="H1461" i="1"/>
  <c r="D1461" i="1"/>
  <c r="C1461" i="1"/>
  <c r="G1461" i="1" s="1"/>
  <c r="H1460" i="1"/>
  <c r="D1460" i="1"/>
  <c r="C1460" i="1"/>
  <c r="G1460" i="1" s="1"/>
  <c r="D1459" i="1"/>
  <c r="C1459" i="1"/>
  <c r="D1458" i="1"/>
  <c r="C1458" i="1"/>
  <c r="G1458" i="1" s="1"/>
  <c r="H1457" i="1"/>
  <c r="D1457" i="1"/>
  <c r="C1457" i="1"/>
  <c r="G1457" i="1" s="1"/>
  <c r="H1456" i="1"/>
  <c r="D1456" i="1"/>
  <c r="C1456" i="1"/>
  <c r="G1456" i="1" s="1"/>
  <c r="D1455" i="1"/>
  <c r="C1455" i="1"/>
  <c r="D1454" i="1"/>
  <c r="C1454" i="1"/>
  <c r="G1454" i="1" s="1"/>
  <c r="H1453" i="1"/>
  <c r="D1453" i="1"/>
  <c r="C1453" i="1"/>
  <c r="D1452" i="1"/>
  <c r="H1452" i="1" s="1"/>
  <c r="C1452" i="1"/>
  <c r="D1451" i="1"/>
  <c r="C1451" i="1"/>
  <c r="D1450" i="1"/>
  <c r="C1450" i="1"/>
  <c r="G1450" i="1" s="1"/>
  <c r="H1449" i="1"/>
  <c r="D1449" i="1"/>
  <c r="C1449" i="1"/>
  <c r="D1448" i="1"/>
  <c r="H1448" i="1" s="1"/>
  <c r="C1448" i="1"/>
  <c r="D1447" i="1"/>
  <c r="C1447" i="1"/>
  <c r="D1446" i="1"/>
  <c r="C1446" i="1"/>
  <c r="G1446" i="1" s="1"/>
  <c r="H1445" i="1"/>
  <c r="D1445" i="1"/>
  <c r="C1445" i="1"/>
  <c r="D1444" i="1"/>
  <c r="H1444" i="1" s="1"/>
  <c r="C1444" i="1"/>
  <c r="D1443" i="1"/>
  <c r="C1443"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1" i="1"/>
  <c r="D1431" i="1"/>
  <c r="C1431" i="1"/>
  <c r="G1431" i="1" s="1"/>
  <c r="D1430" i="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D1400" i="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D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D1222" i="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D1214" i="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C1207" i="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D1186" i="1"/>
  <c r="C1186" i="1"/>
  <c r="G1186" i="1" s="1"/>
  <c r="D1185" i="1"/>
  <c r="C1185" i="1"/>
  <c r="G1185" i="1" s="1"/>
  <c r="H1184" i="1"/>
  <c r="D1184" i="1"/>
  <c r="C1184" i="1"/>
  <c r="G1184" i="1" s="1"/>
  <c r="H1183" i="1"/>
  <c r="D1183" i="1"/>
  <c r="C1183" i="1"/>
  <c r="G1183" i="1" s="1"/>
  <c r="D1182" i="1"/>
  <c r="C1182" i="1"/>
  <c r="G1182" i="1" s="1"/>
  <c r="H1178" i="1"/>
  <c r="D1178" i="1"/>
  <c r="C1178" i="1"/>
  <c r="G1178" i="1" s="1"/>
  <c r="D1177" i="1"/>
  <c r="C1177" i="1"/>
  <c r="G1177" i="1" s="1"/>
  <c r="D1176" i="1"/>
  <c r="C1176" i="1"/>
  <c r="G1176" i="1" s="1"/>
  <c r="H1175" i="1"/>
  <c r="D1175" i="1"/>
  <c r="C1175" i="1"/>
  <c r="G1175" i="1" s="1"/>
  <c r="H1174" i="1"/>
  <c r="D1174" i="1"/>
  <c r="C1174" i="1"/>
  <c r="G1174" i="1" s="1"/>
  <c r="D1173" i="1"/>
  <c r="C1173" i="1"/>
  <c r="G1173" i="1" s="1"/>
  <c r="D1172" i="1"/>
  <c r="C1172" i="1"/>
  <c r="G1172" i="1" s="1"/>
  <c r="H1171" i="1"/>
  <c r="D1171" i="1"/>
  <c r="C1171" i="1"/>
  <c r="G1171" i="1" s="1"/>
  <c r="H1170" i="1"/>
  <c r="D1170" i="1"/>
  <c r="C1170" i="1"/>
  <c r="G1170" i="1" s="1"/>
  <c r="D1169" i="1"/>
  <c r="C1169" i="1"/>
  <c r="G1169" i="1" s="1"/>
  <c r="D1168" i="1"/>
  <c r="C1168" i="1"/>
  <c r="G1168" i="1" s="1"/>
  <c r="H1167" i="1"/>
  <c r="D1167" i="1"/>
  <c r="C1167" i="1"/>
  <c r="G1167" i="1" s="1"/>
  <c r="H1166" i="1"/>
  <c r="D1166" i="1"/>
  <c r="C1166" i="1"/>
  <c r="G1166" i="1" s="1"/>
  <c r="D1165" i="1"/>
  <c r="C1165" i="1"/>
  <c r="G1165" i="1" s="1"/>
  <c r="D1164" i="1"/>
  <c r="C1164" i="1"/>
  <c r="G1164" i="1" s="1"/>
  <c r="H1163" i="1"/>
  <c r="D1163" i="1"/>
  <c r="C1163" i="1"/>
  <c r="G1163" i="1" s="1"/>
  <c r="H1162" i="1"/>
  <c r="D1162" i="1"/>
  <c r="C1162" i="1"/>
  <c r="G1162" i="1" s="1"/>
  <c r="D1161" i="1"/>
  <c r="C1161" i="1"/>
  <c r="G1161" i="1" s="1"/>
  <c r="D1160" i="1"/>
  <c r="C1160" i="1"/>
  <c r="G1160" i="1" s="1"/>
  <c r="H1159" i="1"/>
  <c r="D1159" i="1"/>
  <c r="C1159" i="1"/>
  <c r="G1159" i="1" s="1"/>
  <c r="H1158" i="1"/>
  <c r="D1158" i="1"/>
  <c r="C1158" i="1"/>
  <c r="G1158" i="1" s="1"/>
  <c r="D1157" i="1"/>
  <c r="C1157" i="1"/>
  <c r="H1157" i="1" s="1"/>
  <c r="D1156" i="1"/>
  <c r="C1156" i="1"/>
  <c r="G1156" i="1" s="1"/>
  <c r="H1155" i="1"/>
  <c r="D1155" i="1"/>
  <c r="C1155" i="1"/>
  <c r="H1154" i="1"/>
  <c r="D1154" i="1"/>
  <c r="C1154" i="1"/>
  <c r="D1153" i="1"/>
  <c r="C1153" i="1"/>
  <c r="H1153" i="1" s="1"/>
  <c r="C1152" i="1"/>
  <c r="H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H729" i="1"/>
  <c r="D729" i="1"/>
  <c r="G729" i="1" s="1"/>
  <c r="C729" i="1"/>
  <c r="H728" i="1"/>
  <c r="G728" i="1"/>
  <c r="D728" i="1"/>
  <c r="C728" i="1"/>
  <c r="H727" i="1"/>
  <c r="G727" i="1"/>
  <c r="D727" i="1"/>
  <c r="C727" i="1"/>
  <c r="H726" i="1"/>
  <c r="G726" i="1"/>
  <c r="D726" i="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H651" i="1"/>
  <c r="D651" i="1"/>
  <c r="G651" i="1" s="1"/>
  <c r="C651" i="1"/>
  <c r="H650" i="1"/>
  <c r="G650" i="1"/>
  <c r="D650" i="1"/>
  <c r="C650" i="1"/>
  <c r="H649" i="1"/>
  <c r="D649" i="1"/>
  <c r="G649" i="1" s="1"/>
  <c r="C649" i="1"/>
  <c r="H648" i="1"/>
  <c r="G648" i="1"/>
  <c r="D648" i="1"/>
  <c r="C648" i="1"/>
  <c r="H647" i="1"/>
  <c r="G647" i="1"/>
  <c r="D647" i="1"/>
  <c r="C647" i="1"/>
  <c r="H646" i="1"/>
  <c r="G646" i="1"/>
  <c r="D646" i="1"/>
  <c r="C646" i="1"/>
  <c r="H645" i="1"/>
  <c r="D645" i="1"/>
  <c r="G645" i="1" s="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G423" i="1" s="1"/>
  <c r="C423" i="1"/>
  <c r="C422" i="1"/>
  <c r="C421" i="1"/>
  <c r="H416" i="1"/>
  <c r="D416" i="1"/>
  <c r="G416" i="1" s="1"/>
  <c r="C416" i="1"/>
  <c r="H415"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D302" i="1"/>
  <c r="G302" i="1" s="1"/>
  <c r="C302" i="1"/>
  <c r="H301" i="1"/>
  <c r="D301" i="1"/>
  <c r="G301" i="1" s="1"/>
  <c r="C301" i="1"/>
  <c r="H300" i="1"/>
  <c r="D300" i="1"/>
  <c r="G300" i="1" s="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H181" i="1"/>
  <c r="G181" i="1"/>
  <c r="D181" i="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D174" i="1"/>
  <c r="H174" i="1" s="1"/>
  <c r="C174" i="1"/>
  <c r="H173" i="1"/>
  <c r="G173" i="1"/>
  <c r="D173" i="1"/>
  <c r="C173" i="1"/>
  <c r="H172" i="1"/>
  <c r="G172" i="1"/>
  <c r="D172" i="1"/>
  <c r="C172" i="1"/>
  <c r="H171" i="1"/>
  <c r="G171" i="1"/>
  <c r="D171" i="1"/>
  <c r="C171" i="1"/>
  <c r="H170" i="1"/>
  <c r="G170" i="1"/>
  <c r="D170" i="1"/>
  <c r="C170" i="1"/>
  <c r="H169" i="1"/>
  <c r="D169" i="1"/>
  <c r="G169" i="1" s="1"/>
  <c r="C169" i="1"/>
  <c r="H168" i="1"/>
  <c r="G168" i="1"/>
  <c r="D168" i="1"/>
  <c r="C168" i="1"/>
  <c r="H167" i="1"/>
  <c r="D167" i="1"/>
  <c r="G167" i="1" s="1"/>
  <c r="C167" i="1"/>
  <c r="D166" i="1"/>
  <c r="H166" i="1" s="1"/>
  <c r="C166" i="1"/>
  <c r="H165" i="1"/>
  <c r="G165" i="1"/>
  <c r="D165" i="1"/>
  <c r="C165" i="1"/>
  <c r="H164" i="1"/>
  <c r="D164" i="1"/>
  <c r="G164" i="1" s="1"/>
  <c r="C164" i="1"/>
  <c r="H163" i="1"/>
  <c r="G163" i="1"/>
  <c r="D163" i="1"/>
  <c r="C163" i="1"/>
  <c r="H162" i="1"/>
  <c r="D162" i="1"/>
  <c r="G162" i="1" s="1"/>
  <c r="C162" i="1"/>
  <c r="G161" i="1"/>
  <c r="D161" i="1"/>
  <c r="H161" i="1" s="1"/>
  <c r="C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D153" i="1"/>
  <c r="G153" i="1" s="1"/>
  <c r="C153" i="1"/>
  <c r="H152" i="1"/>
  <c r="G152" i="1"/>
  <c r="D152" i="1"/>
  <c r="C152" i="1"/>
  <c r="H151" i="1"/>
  <c r="D151" i="1"/>
  <c r="G151" i="1" s="1"/>
  <c r="C151" i="1"/>
  <c r="D150" i="1"/>
  <c r="G150" i="1" s="1"/>
  <c r="C150"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D131" i="1"/>
  <c r="G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D123" i="1"/>
  <c r="G123" i="1" s="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9" i="9" l="1"/>
  <c r="B319" i="9" s="1"/>
  <c r="E31" i="9"/>
  <c r="B31" i="9" s="1"/>
  <c r="E321" i="9"/>
  <c r="B321" i="9" s="1"/>
  <c r="E37" i="9"/>
  <c r="B37" i="9" s="1"/>
  <c r="F236" i="9"/>
  <c r="B236" i="9" s="1"/>
  <c r="E325" i="9"/>
  <c r="B325" i="9" s="1"/>
  <c r="G1685" i="1"/>
  <c r="H1681" i="1"/>
  <c r="G1684" i="1"/>
  <c r="H1612" i="1"/>
  <c r="H1602" i="1"/>
  <c r="H1682" i="1"/>
  <c r="G1680" i="1"/>
  <c r="H1669" i="1"/>
  <c r="G1665" i="1"/>
  <c r="H1638" i="1"/>
  <c r="G1622" i="1"/>
  <c r="H1622" i="1"/>
  <c r="G1605" i="1"/>
  <c r="G1600" i="1"/>
  <c r="H1592" i="1"/>
  <c r="G1587" i="1"/>
  <c r="H1586" i="1"/>
  <c r="G1585" i="1"/>
  <c r="G1581" i="1"/>
  <c r="E296" i="9"/>
  <c r="B296" i="9" s="1"/>
  <c r="G636" i="1"/>
  <c r="G635" i="1"/>
  <c r="H423" i="1"/>
  <c r="E647" i="4"/>
  <c r="D641" i="1" s="1"/>
  <c r="G641" i="1" s="1"/>
  <c r="D422" i="1"/>
  <c r="D421" i="1"/>
  <c r="G421" i="1" s="1"/>
  <c r="E323" i="9"/>
  <c r="B323" i="9" s="1"/>
  <c r="E307" i="9"/>
  <c r="B307" i="9" s="1"/>
  <c r="E311" i="9"/>
  <c r="B311" i="9" s="1"/>
  <c r="G732" i="1"/>
  <c r="E46" i="9"/>
  <c r="B46" i="9" s="1"/>
  <c r="H374" i="1"/>
  <c r="E361" i="4"/>
  <c r="D356" i="1" s="1"/>
  <c r="F428" i="4"/>
  <c r="G299" i="1"/>
  <c r="H641" i="1"/>
  <c r="F202" i="4"/>
  <c r="F216" i="4"/>
  <c r="E57" i="9"/>
  <c r="B57" i="9" s="1"/>
  <c r="F243" i="9"/>
  <c r="B243" i="9" s="1"/>
  <c r="E55" i="9"/>
  <c r="B55" i="9" s="1"/>
  <c r="F239" i="9"/>
  <c r="B239" i="9" s="1"/>
  <c r="E51" i="9"/>
  <c r="B51" i="9" s="1"/>
  <c r="E50" i="9"/>
  <c r="B50" i="9" s="1"/>
  <c r="G174" i="1"/>
  <c r="G166" i="1"/>
  <c r="E153" i="4"/>
  <c r="D149" i="1" s="1"/>
  <c r="F160" i="4"/>
  <c r="F237" i="9"/>
  <c r="H150" i="1"/>
  <c r="G130" i="1"/>
  <c r="H131" i="1"/>
  <c r="F134" i="4"/>
  <c r="F135" i="4"/>
  <c r="E34" i="9"/>
  <c r="B34" i="9" s="1"/>
  <c r="E49" i="4"/>
  <c r="D45" i="1" s="1"/>
  <c r="G1447" i="1"/>
  <c r="H1447" i="1"/>
  <c r="G1459" i="1"/>
  <c r="H1459" i="1"/>
  <c r="G1475" i="1"/>
  <c r="H1475" i="1"/>
  <c r="G1483" i="1"/>
  <c r="H1483" i="1"/>
  <c r="G1498" i="1"/>
  <c r="H1498" i="1"/>
  <c r="J1577" i="1"/>
  <c r="H1577" i="1"/>
  <c r="G1577" i="1"/>
  <c r="I1577" i="1" s="1"/>
  <c r="H1648" i="1"/>
  <c r="G1648" i="1"/>
  <c r="E114" i="6"/>
  <c r="D1513" i="1"/>
  <c r="H1513" i="1" s="1"/>
  <c r="G1151" i="1"/>
  <c r="G1155" i="1"/>
  <c r="H1161" i="1"/>
  <c r="H1165" i="1"/>
  <c r="H1169" i="1"/>
  <c r="H1173" i="1"/>
  <c r="H1177" i="1"/>
  <c r="H1182" i="1"/>
  <c r="H1186" i="1"/>
  <c r="G1451" i="1"/>
  <c r="H1451" i="1"/>
  <c r="G1513" i="1"/>
  <c r="G1520" i="1"/>
  <c r="H1520" i="1"/>
  <c r="G1528" i="1"/>
  <c r="H1528" i="1"/>
  <c r="I1541" i="1"/>
  <c r="H1565" i="1"/>
  <c r="G1565" i="1"/>
  <c r="J1565" i="1"/>
  <c r="H1569" i="1"/>
  <c r="G1569" i="1"/>
  <c r="J1569" i="1"/>
  <c r="H1619" i="1"/>
  <c r="G1619" i="1"/>
  <c r="H1644" i="1"/>
  <c r="G1644" i="1"/>
  <c r="H335" i="9"/>
  <c r="E176" i="5"/>
  <c r="D1181" i="1"/>
  <c r="E202" i="5"/>
  <c r="D1207" i="1"/>
  <c r="H1207" i="1" s="1"/>
  <c r="F210" i="5"/>
  <c r="D202" i="5"/>
  <c r="C1214" i="1"/>
  <c r="G1207" i="1"/>
  <c r="G1467" i="1"/>
  <c r="H1467" i="1"/>
  <c r="G1490" i="1"/>
  <c r="H1490" i="1"/>
  <c r="G1506" i="1"/>
  <c r="H1506" i="1"/>
  <c r="G1154" i="1"/>
  <c r="H1156" i="1"/>
  <c r="H1160" i="1"/>
  <c r="H1164" i="1"/>
  <c r="H1168" i="1"/>
  <c r="H1172" i="1"/>
  <c r="H1176" i="1"/>
  <c r="H1185" i="1"/>
  <c r="G1455" i="1"/>
  <c r="H1455" i="1"/>
  <c r="G1463" i="1"/>
  <c r="H1463" i="1"/>
  <c r="G1471" i="1"/>
  <c r="H1471" i="1"/>
  <c r="G1479" i="1"/>
  <c r="H1479" i="1"/>
  <c r="G1486" i="1"/>
  <c r="H1486" i="1"/>
  <c r="G1494" i="1"/>
  <c r="H1494" i="1"/>
  <c r="G1502" i="1"/>
  <c r="H1502" i="1"/>
  <c r="G1642" i="1"/>
  <c r="H1642" i="1"/>
  <c r="G1153" i="1"/>
  <c r="G1157" i="1"/>
  <c r="G1443" i="1"/>
  <c r="H1443" i="1"/>
  <c r="G1516" i="1"/>
  <c r="H1516" i="1"/>
  <c r="G1532" i="1"/>
  <c r="H1532" i="1"/>
  <c r="G1538" i="1"/>
  <c r="H1538" i="1"/>
  <c r="H1555" i="1"/>
  <c r="G1555" i="1"/>
  <c r="H1563" i="1"/>
  <c r="G1563" i="1"/>
  <c r="I1563" i="1" s="1"/>
  <c r="J1563" i="1"/>
  <c r="H1567" i="1"/>
  <c r="G1567" i="1"/>
  <c r="J1567" i="1"/>
  <c r="G1573" i="1"/>
  <c r="H1573" i="1"/>
  <c r="J1573" i="1"/>
  <c r="G1606" i="1"/>
  <c r="H1606" i="1"/>
  <c r="H1639" i="1"/>
  <c r="G1639" i="1"/>
  <c r="F8" i="4"/>
  <c r="D7" i="4"/>
  <c r="F112" i="4"/>
  <c r="D106" i="4"/>
  <c r="H1603" i="1"/>
  <c r="G1603" i="1"/>
  <c r="H1611" i="1"/>
  <c r="G1611" i="1"/>
  <c r="G1626" i="1"/>
  <c r="H1626" i="1"/>
  <c r="H1631" i="1"/>
  <c r="G1631" i="1"/>
  <c r="F349" i="4"/>
  <c r="D321" i="4"/>
  <c r="F630" i="4"/>
  <c r="D629" i="4"/>
  <c r="D177" i="5"/>
  <c r="F180" i="5"/>
  <c r="G1445" i="1"/>
  <c r="G1449" i="1"/>
  <c r="G1453" i="1"/>
  <c r="G1540" i="1"/>
  <c r="I1540" i="1" s="1"/>
  <c r="J1540" i="1"/>
  <c r="H1541" i="1"/>
  <c r="G1542" i="1"/>
  <c r="I1542" i="1" s="1"/>
  <c r="J1542" i="1"/>
  <c r="H1543" i="1"/>
  <c r="I1543" i="1" s="1"/>
  <c r="G1544" i="1"/>
  <c r="I1544" i="1" s="1"/>
  <c r="J1544" i="1"/>
  <c r="H1545" i="1"/>
  <c r="I1545" i="1" s="1"/>
  <c r="H1548" i="1"/>
  <c r="G1548" i="1"/>
  <c r="H1550" i="1"/>
  <c r="G1550" i="1"/>
  <c r="H1552" i="1"/>
  <c r="G1552" i="1"/>
  <c r="H1554" i="1"/>
  <c r="G1554" i="1"/>
  <c r="H1556" i="1"/>
  <c r="G1556" i="1"/>
  <c r="H1558" i="1"/>
  <c r="G1558" i="1"/>
  <c r="H1560" i="1"/>
  <c r="G1560" i="1"/>
  <c r="H1562" i="1"/>
  <c r="G1562" i="1"/>
  <c r="G1576" i="1"/>
  <c r="G1578" i="1"/>
  <c r="H1578" i="1"/>
  <c r="G1583" i="1"/>
  <c r="G1599" i="1"/>
  <c r="H1614" i="1"/>
  <c r="G1616" i="1"/>
  <c r="H1623" i="1"/>
  <c r="G1623" i="1"/>
  <c r="H1634" i="1"/>
  <c r="G1636" i="1"/>
  <c r="H1651" i="1"/>
  <c r="G1651" i="1"/>
  <c r="G1656" i="1"/>
  <c r="G1660" i="1"/>
  <c r="G1664" i="1"/>
  <c r="G1668" i="1"/>
  <c r="G1672" i="1"/>
  <c r="F154" i="4"/>
  <c r="D153" i="4"/>
  <c r="F13" i="6"/>
  <c r="D5" i="6"/>
  <c r="H1442" i="1"/>
  <c r="G1444" i="1"/>
  <c r="H1446" i="1"/>
  <c r="G1448" i="1"/>
  <c r="H1450" i="1"/>
  <c r="G1452" i="1"/>
  <c r="H1454" i="1"/>
  <c r="H1458" i="1"/>
  <c r="H1462" i="1"/>
  <c r="H1466" i="1"/>
  <c r="H1470" i="1"/>
  <c r="H1474" i="1"/>
  <c r="H1478" i="1"/>
  <c r="H1482" i="1"/>
  <c r="H1485" i="1"/>
  <c r="H1489" i="1"/>
  <c r="H1493" i="1"/>
  <c r="H1497" i="1"/>
  <c r="H1501" i="1"/>
  <c r="H1505" i="1"/>
  <c r="H1512" i="1"/>
  <c r="H1515" i="1"/>
  <c r="H1519" i="1"/>
  <c r="H1523" i="1"/>
  <c r="H1527" i="1"/>
  <c r="H1531" i="1"/>
  <c r="H1535" i="1"/>
  <c r="G1591" i="1"/>
  <c r="H1594" i="1"/>
  <c r="G1596" i="1"/>
  <c r="H1608" i="1"/>
  <c r="G1608" i="1"/>
  <c r="H1628" i="1"/>
  <c r="G1628" i="1"/>
  <c r="H1647" i="1"/>
  <c r="G1647" i="1"/>
  <c r="H1652" i="1"/>
  <c r="G1652" i="1"/>
  <c r="E6" i="4"/>
  <c r="F98" i="4"/>
  <c r="D82" i="4"/>
  <c r="E262" i="4"/>
  <c r="D258" i="1" s="1"/>
  <c r="F274" i="4"/>
  <c r="D273" i="4"/>
  <c r="F236" i="5"/>
  <c r="D218" i="5"/>
  <c r="F273" i="5"/>
  <c r="D250" i="5"/>
  <c r="F296" i="5"/>
  <c r="D295" i="5"/>
  <c r="D6" i="8"/>
  <c r="C1584" i="1"/>
  <c r="G1575" i="1"/>
  <c r="I1575" i="1" s="1"/>
  <c r="J1575" i="1"/>
  <c r="G1580" i="1"/>
  <c r="I1580" i="1" s="1"/>
  <c r="J1580" i="1"/>
  <c r="H1675" i="1"/>
  <c r="G1675" i="1"/>
  <c r="H1679" i="1"/>
  <c r="G1679" i="1"/>
  <c r="H1683" i="1"/>
  <c r="G1683" i="1"/>
  <c r="F50" i="4"/>
  <c r="D49" i="4"/>
  <c r="F126" i="4"/>
  <c r="D125" i="4"/>
  <c r="E230" i="4"/>
  <c r="D226" i="1" s="1"/>
  <c r="F246" i="4"/>
  <c r="D230" i="4"/>
  <c r="D597" i="4"/>
  <c r="E7" i="5"/>
  <c r="G313" i="9"/>
  <c r="E313" i="9" s="1"/>
  <c r="B313" i="9" s="1"/>
  <c r="F89" i="5"/>
  <c r="D88" i="5"/>
  <c r="D69" i="5" s="1"/>
  <c r="D135" i="5"/>
  <c r="H315" i="9"/>
  <c r="H314" i="9"/>
  <c r="E147" i="5"/>
  <c r="D1152" i="1" s="1"/>
  <c r="G1152" i="1" s="1"/>
  <c r="D35" i="6"/>
  <c r="E5" i="7"/>
  <c r="I34" i="3"/>
  <c r="I1574" i="1"/>
  <c r="I1579" i="1"/>
  <c r="H1655" i="1"/>
  <c r="G1655" i="1"/>
  <c r="H1659" i="1"/>
  <c r="G1659" i="1"/>
  <c r="H1663" i="1"/>
  <c r="G1663" i="1"/>
  <c r="H1667" i="1"/>
  <c r="G1667" i="1"/>
  <c r="H1671" i="1"/>
  <c r="G1671" i="1"/>
  <c r="E82" i="4"/>
  <c r="D78" i="1" s="1"/>
  <c r="F170" i="4"/>
  <c r="D164" i="4"/>
  <c r="E309" i="4"/>
  <c r="E373" i="4"/>
  <c r="E648" i="4"/>
  <c r="D642" i="1" s="1"/>
  <c r="E522" i="4"/>
  <c r="D516" i="1" s="1"/>
  <c r="F532" i="4"/>
  <c r="D522" i="4"/>
  <c r="F536" i="4"/>
  <c r="F572" i="4"/>
  <c r="D571" i="4"/>
  <c r="D12" i="5"/>
  <c r="E69" i="5"/>
  <c r="E250" i="5"/>
  <c r="D51" i="8"/>
  <c r="C1627" i="1" s="1"/>
  <c r="C1633" i="1"/>
  <c r="F656" i="4"/>
  <c r="G336" i="9"/>
  <c r="E336" i="9" s="1"/>
  <c r="B336" i="9" s="1"/>
  <c r="F196" i="5"/>
  <c r="E141" i="6"/>
  <c r="I27" i="3"/>
  <c r="C1613" i="1"/>
  <c r="D25" i="8"/>
  <c r="C1601" i="1" s="1"/>
  <c r="F426" i="4"/>
  <c r="D129" i="6"/>
  <c r="B27" i="9"/>
  <c r="B35" i="9"/>
  <c r="E164" i="4"/>
  <c r="D160" i="1" s="1"/>
  <c r="D431" i="4"/>
  <c r="E156" i="9"/>
  <c r="B156" i="9" s="1"/>
  <c r="G314" i="9"/>
  <c r="E314" i="9" s="1"/>
  <c r="B314" i="9" s="1"/>
  <c r="G315" i="9"/>
  <c r="E315" i="9" s="1"/>
  <c r="B315" i="9" s="1"/>
  <c r="B131" i="9"/>
  <c r="B142" i="9"/>
  <c r="B150" i="9"/>
  <c r="H309" i="9"/>
  <c r="G309" i="9"/>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G208" i="9"/>
  <c r="E208" i="9" s="1"/>
  <c r="B208" i="9" s="1"/>
  <c r="G210" i="9"/>
  <c r="E210" i="9" s="1"/>
  <c r="B210" i="9" s="1"/>
  <c r="E130" i="9"/>
  <c r="B130" i="9" s="1"/>
  <c r="E134" i="9"/>
  <c r="B134" i="9" s="1"/>
  <c r="E138" i="9"/>
  <c r="B138" i="9" s="1"/>
  <c r="B146" i="9"/>
  <c r="B154" i="9"/>
  <c r="B229" i="9"/>
  <c r="B237" i="9"/>
  <c r="B245" i="9"/>
  <c r="B253" i="9"/>
  <c r="B261" i="9"/>
  <c r="B268" i="9"/>
  <c r="B269" i="9"/>
  <c r="B276" i="9"/>
  <c r="B277" i="9"/>
  <c r="B284" i="9"/>
  <c r="B285" i="9"/>
  <c r="B292" i="9"/>
  <c r="B303" i="9"/>
  <c r="E318" i="9"/>
  <c r="B318" i="9" s="1"/>
  <c r="B324" i="9"/>
  <c r="B233" i="9"/>
  <c r="B241" i="9"/>
  <c r="B249" i="9"/>
  <c r="B257" i="9"/>
  <c r="B264" i="9"/>
  <c r="B265" i="9"/>
  <c r="B272" i="9"/>
  <c r="B273" i="9"/>
  <c r="B280" i="9"/>
  <c r="B281" i="9"/>
  <c r="B288" i="9"/>
  <c r="B289" i="9"/>
  <c r="E305" i="9"/>
  <c r="B305" i="9" s="1"/>
  <c r="E310" i="9"/>
  <c r="B310" i="9" s="1"/>
  <c r="B316" i="9"/>
  <c r="E326" i="9"/>
  <c r="B326" i="9" s="1"/>
  <c r="B332" i="9"/>
  <c r="E334" i="9"/>
  <c r="B334" i="9" s="1"/>
  <c r="F228" i="9" l="1"/>
  <c r="B228" i="9" s="1"/>
  <c r="H421" i="1"/>
  <c r="G422" i="1"/>
  <c r="H422" i="1"/>
  <c r="G356" i="1"/>
  <c r="H356" i="1"/>
  <c r="F69" i="5"/>
  <c r="H23" i="3"/>
  <c r="C1074" i="1"/>
  <c r="H1627" i="1"/>
  <c r="G1627" i="1"/>
  <c r="E360" i="4"/>
  <c r="D368" i="1"/>
  <c r="F373" i="4"/>
  <c r="E175" i="5"/>
  <c r="D1179" i="1" s="1"/>
  <c r="I24" i="3"/>
  <c r="D1180" i="1"/>
  <c r="H1601" i="1"/>
  <c r="G1601" i="1"/>
  <c r="I31" i="3"/>
  <c r="D1536" i="1"/>
  <c r="E430" i="4"/>
  <c r="I25" i="3"/>
  <c r="D1254" i="1"/>
  <c r="E308" i="4"/>
  <c r="D304" i="1"/>
  <c r="F35" i="6"/>
  <c r="H28" i="3"/>
  <c r="C1430" i="1"/>
  <c r="F135" i="5"/>
  <c r="C1140" i="1"/>
  <c r="F49" i="4"/>
  <c r="C45" i="1"/>
  <c r="D45" i="8"/>
  <c r="G258" i="1"/>
  <c r="H258" i="1"/>
  <c r="H24" i="9"/>
  <c r="G24" i="9"/>
  <c r="F153" i="4"/>
  <c r="D152" i="4"/>
  <c r="C149" i="1"/>
  <c r="I1558" i="1"/>
  <c r="I1550" i="1"/>
  <c r="F629" i="4"/>
  <c r="C623" i="1"/>
  <c r="F7" i="4"/>
  <c r="D6" i="4"/>
  <c r="C3" i="1"/>
  <c r="I1573" i="1"/>
  <c r="H1152" i="1"/>
  <c r="F571" i="4"/>
  <c r="C565" i="1"/>
  <c r="I17" i="3"/>
  <c r="E422" i="4"/>
  <c r="D2" i="1"/>
  <c r="F321" i="4"/>
  <c r="C316" i="1"/>
  <c r="H1613" i="1"/>
  <c r="G1613" i="1"/>
  <c r="I23" i="3"/>
  <c r="D1074" i="1"/>
  <c r="D535" i="4"/>
  <c r="F164" i="4"/>
  <c r="C160" i="1"/>
  <c r="F88" i="5"/>
  <c r="C1093" i="1"/>
  <c r="I22" i="3"/>
  <c r="E6" i="5"/>
  <c r="D1012" i="1"/>
  <c r="G1584" i="1"/>
  <c r="H1584" i="1"/>
  <c r="F250" i="5"/>
  <c r="H25" i="3"/>
  <c r="C1254" i="1"/>
  <c r="F648" i="4"/>
  <c r="F82" i="4"/>
  <c r="C78" i="1"/>
  <c r="D308" i="4"/>
  <c r="G1214" i="1"/>
  <c r="H1214" i="1"/>
  <c r="H337" i="9"/>
  <c r="D1206" i="1"/>
  <c r="I1565" i="1"/>
  <c r="F522" i="4"/>
  <c r="C516" i="1"/>
  <c r="E152" i="4"/>
  <c r="I33" i="3"/>
  <c r="D1537" i="1"/>
  <c r="F230" i="4"/>
  <c r="C226" i="1"/>
  <c r="F295" i="5"/>
  <c r="C1299" i="1"/>
  <c r="G338" i="9"/>
  <c r="E338" i="9" s="1"/>
  <c r="B338" i="9" s="1"/>
  <c r="F218" i="5"/>
  <c r="C1222" i="1"/>
  <c r="G335" i="9"/>
  <c r="E335" i="9" s="1"/>
  <c r="B335" i="9" s="1"/>
  <c r="F177" i="5"/>
  <c r="D176" i="5"/>
  <c r="C1181" i="1"/>
  <c r="E309" i="9"/>
  <c r="B309" i="9" s="1"/>
  <c r="F431" i="4"/>
  <c r="D430" i="4"/>
  <c r="C425" i="1"/>
  <c r="F129" i="6"/>
  <c r="C1524" i="1"/>
  <c r="G345" i="9"/>
  <c r="E345" i="9" s="1"/>
  <c r="H1633" i="1"/>
  <c r="G1633" i="1"/>
  <c r="D7" i="5"/>
  <c r="F12" i="5"/>
  <c r="C1017" i="1"/>
  <c r="G642" i="1"/>
  <c r="H642" i="1"/>
  <c r="F597" i="4"/>
  <c r="C591" i="1"/>
  <c r="F125" i="4"/>
  <c r="C121" i="1"/>
  <c r="D44" i="8"/>
  <c r="G342" i="9" s="1"/>
  <c r="E342" i="9" s="1"/>
  <c r="C1582" i="1"/>
  <c r="F273" i="4"/>
  <c r="C269" i="1"/>
  <c r="D141" i="6"/>
  <c r="H27" i="3"/>
  <c r="F5" i="6"/>
  <c r="C1400" i="1"/>
  <c r="I1578" i="1"/>
  <c r="I1560" i="1"/>
  <c r="I1556" i="1"/>
  <c r="I1552" i="1"/>
  <c r="I1548" i="1"/>
  <c r="F106" i="4"/>
  <c r="C102" i="1"/>
  <c r="I1567" i="1"/>
  <c r="G337" i="9"/>
  <c r="E337" i="9" s="1"/>
  <c r="B337" i="9" s="1"/>
  <c r="F202" i="5"/>
  <c r="C1206" i="1"/>
  <c r="I1569" i="1"/>
  <c r="I30" i="3"/>
  <c r="D1509" i="1"/>
  <c r="E24" i="9" l="1"/>
  <c r="G102" i="1"/>
  <c r="H102" i="1"/>
  <c r="G269" i="1"/>
  <c r="H269" i="1"/>
  <c r="F176" i="5"/>
  <c r="D175" i="5"/>
  <c r="H24" i="3"/>
  <c r="C1180" i="1"/>
  <c r="E299" i="4"/>
  <c r="I18" i="3"/>
  <c r="D148" i="1"/>
  <c r="G3" i="1"/>
  <c r="H3" i="1"/>
  <c r="G1509" i="1"/>
  <c r="H1509" i="1"/>
  <c r="G121" i="1"/>
  <c r="H121" i="1"/>
  <c r="D6" i="5"/>
  <c r="F7" i="5"/>
  <c r="H22" i="3"/>
  <c r="C1012" i="1"/>
  <c r="G1524" i="1"/>
  <c r="H1524" i="1"/>
  <c r="G516" i="1"/>
  <c r="H516" i="1"/>
  <c r="G78" i="1"/>
  <c r="H78" i="1"/>
  <c r="E643" i="4"/>
  <c r="D417" i="1"/>
  <c r="D422" i="4"/>
  <c r="H17" i="3"/>
  <c r="F6" i="4"/>
  <c r="D300" i="4"/>
  <c r="C2" i="1"/>
  <c r="G1140" i="1"/>
  <c r="H1140" i="1"/>
  <c r="G368" i="1"/>
  <c r="H368" i="1"/>
  <c r="G1074" i="1"/>
  <c r="H1074" i="1"/>
  <c r="B342" i="9"/>
  <c r="D639" i="4"/>
  <c r="F430" i="4"/>
  <c r="C424" i="1"/>
  <c r="G226" i="1"/>
  <c r="H226" i="1"/>
  <c r="F535" i="4"/>
  <c r="D640" i="4"/>
  <c r="C529" i="1"/>
  <c r="D299" i="4"/>
  <c r="F152" i="4"/>
  <c r="H18" i="3"/>
  <c r="C148" i="1"/>
  <c r="F141" i="6"/>
  <c r="H31" i="3"/>
  <c r="C1536" i="1"/>
  <c r="G1582" i="1"/>
  <c r="H1582" i="1"/>
  <c r="G1299" i="1"/>
  <c r="H1299" i="1"/>
  <c r="H1537" i="1"/>
  <c r="G1537" i="1"/>
  <c r="H299" i="9"/>
  <c r="D1011" i="1"/>
  <c r="G160" i="1"/>
  <c r="H160" i="1"/>
  <c r="G316" i="1"/>
  <c r="H316" i="1"/>
  <c r="B24" i="9"/>
  <c r="C1621" i="1"/>
  <c r="I40" i="3"/>
  <c r="G304" i="1"/>
  <c r="H304" i="1"/>
  <c r="E639" i="4"/>
  <c r="D633" i="1" s="1"/>
  <c r="D424" i="1"/>
  <c r="E640" i="4"/>
  <c r="D634" i="1" s="1"/>
  <c r="E418" i="4"/>
  <c r="D413" i="1" s="1"/>
  <c r="D355" i="1"/>
  <c r="F360" i="4"/>
  <c r="G1206" i="1"/>
  <c r="H1206" i="1"/>
  <c r="B345" i="9"/>
  <c r="E344" i="9"/>
  <c r="I10" i="3" s="1"/>
  <c r="D417" i="4"/>
  <c r="F308" i="4"/>
  <c r="C303" i="1"/>
  <c r="D418" i="4"/>
  <c r="G1254" i="1"/>
  <c r="H1254" i="1"/>
  <c r="G1093" i="1"/>
  <c r="H1093" i="1"/>
  <c r="G565" i="1"/>
  <c r="H565" i="1"/>
  <c r="H9" i="3"/>
  <c r="G1400" i="1"/>
  <c r="H1400" i="1"/>
  <c r="G347" i="9"/>
  <c r="E347" i="9" s="1"/>
  <c r="K1480" i="9"/>
  <c r="G343" i="9"/>
  <c r="E343" i="9" s="1"/>
  <c r="B343" i="9" s="1"/>
  <c r="I39" i="3"/>
  <c r="C1620" i="1"/>
  <c r="G591" i="1"/>
  <c r="H591" i="1"/>
  <c r="G1017" i="1"/>
  <c r="H1017" i="1"/>
  <c r="G425" i="1"/>
  <c r="H425" i="1"/>
  <c r="G1181" i="1"/>
  <c r="H1181" i="1"/>
  <c r="G1222" i="1"/>
  <c r="H1222" i="1"/>
  <c r="G623" i="1"/>
  <c r="H623" i="1"/>
  <c r="G149" i="1"/>
  <c r="H149" i="1"/>
  <c r="G45" i="1"/>
  <c r="H45" i="1"/>
  <c r="G1430" i="1"/>
  <c r="H1430" i="1"/>
  <c r="E417" i="4"/>
  <c r="D412" i="1" s="1"/>
  <c r="D303" i="1"/>
  <c r="H19" i="9"/>
  <c r="E19" i="9" s="1"/>
  <c r="B19" i="9" s="1"/>
  <c r="H11" i="3" l="1"/>
  <c r="N3" i="9" s="1"/>
  <c r="F418" i="4"/>
  <c r="C413" i="1"/>
  <c r="K3" i="9"/>
  <c r="G303" i="1"/>
  <c r="H303" i="1"/>
  <c r="G355" i="1"/>
  <c r="H355" i="1"/>
  <c r="H1621" i="1"/>
  <c r="G1621" i="1"/>
  <c r="G1536" i="1"/>
  <c r="H1536" i="1"/>
  <c r="F640" i="4"/>
  <c r="C634" i="1"/>
  <c r="G424" i="1"/>
  <c r="H424" i="1"/>
  <c r="E341" i="9"/>
  <c r="F300" i="4"/>
  <c r="C296" i="1"/>
  <c r="E346" i="9"/>
  <c r="I9" i="3" s="1"/>
  <c r="B347" i="9"/>
  <c r="G306" i="9"/>
  <c r="E306" i="9" s="1"/>
  <c r="B306" i="9" s="1"/>
  <c r="G299" i="9"/>
  <c r="E299" i="9" s="1"/>
  <c r="F6" i="5"/>
  <c r="C1011" i="1"/>
  <c r="F175" i="5"/>
  <c r="C1179" i="1"/>
  <c r="G148" i="1"/>
  <c r="H148" i="1"/>
  <c r="G529" i="1"/>
  <c r="H529" i="1"/>
  <c r="G2" i="1"/>
  <c r="H2" i="1"/>
  <c r="D643" i="4"/>
  <c r="D424" i="4"/>
  <c r="F422" i="4"/>
  <c r="C417" i="1"/>
  <c r="G1180" i="1"/>
  <c r="H1180" i="1"/>
  <c r="G1620" i="1"/>
  <c r="H1620" i="1"/>
  <c r="F417" i="4"/>
  <c r="C412" i="1"/>
  <c r="D301" i="4"/>
  <c r="F299" i="4"/>
  <c r="D423" i="4"/>
  <c r="C295" i="1"/>
  <c r="F639" i="4"/>
  <c r="C633" i="1"/>
  <c r="D637" i="1"/>
  <c r="G1012" i="1"/>
  <c r="H1012" i="1"/>
  <c r="E423" i="4"/>
  <c r="E301" i="4"/>
  <c r="D297" i="1" s="1"/>
  <c r="D295" i="1"/>
  <c r="E300" i="4"/>
  <c r="I11" i="3" l="1"/>
  <c r="D296" i="1"/>
  <c r="G633" i="1"/>
  <c r="H633" i="1"/>
  <c r="G417" i="1"/>
  <c r="H417" i="1"/>
  <c r="G634" i="1"/>
  <c r="H634" i="1"/>
  <c r="G413" i="1"/>
  <c r="H413" i="1"/>
  <c r="F301" i="4"/>
  <c r="C297" i="1"/>
  <c r="H8" i="3"/>
  <c r="G1011" i="1"/>
  <c r="H1011" i="1"/>
  <c r="G295" i="1"/>
  <c r="H295" i="1"/>
  <c r="G412" i="1"/>
  <c r="H412" i="1"/>
  <c r="F424" i="4"/>
  <c r="C419" i="1"/>
  <c r="H20" i="9"/>
  <c r="E644" i="4"/>
  <c r="E425" i="4"/>
  <c r="D420" i="1" s="1"/>
  <c r="D418" i="1"/>
  <c r="E424" i="4"/>
  <c r="D419" i="1" s="1"/>
  <c r="D644" i="4"/>
  <c r="D425" i="4"/>
  <c r="F423" i="4"/>
  <c r="C418" i="1"/>
  <c r="G20" i="9"/>
  <c r="D645" i="4"/>
  <c r="F643" i="4"/>
  <c r="C637" i="1"/>
  <c r="G1179" i="1"/>
  <c r="H1179" i="1"/>
  <c r="B299" i="9"/>
  <c r="G296" i="1"/>
  <c r="H296" i="1"/>
  <c r="E20" i="9" l="1"/>
  <c r="B20" i="9" s="1"/>
  <c r="G419" i="1"/>
  <c r="H419" i="1"/>
  <c r="F645" i="4"/>
  <c r="D649" i="4"/>
  <c r="C639" i="1"/>
  <c r="F425" i="4"/>
  <c r="C420" i="1"/>
  <c r="G297" i="1"/>
  <c r="H297" i="1"/>
  <c r="D646" i="4"/>
  <c r="F644" i="4"/>
  <c r="C638" i="1"/>
  <c r="E646" i="4"/>
  <c r="D638" i="1"/>
  <c r="E645" i="4"/>
  <c r="G637" i="1"/>
  <c r="H637" i="1"/>
  <c r="G418" i="1"/>
  <c r="H418" i="1"/>
  <c r="M3" i="9"/>
  <c r="G638" i="1" l="1"/>
  <c r="H638" i="1"/>
  <c r="F649" i="4"/>
  <c r="C643" i="1"/>
  <c r="H19" i="3"/>
  <c r="G420" i="1"/>
  <c r="H420" i="1"/>
  <c r="F646" i="4"/>
  <c r="D650" i="4"/>
  <c r="C640" i="1"/>
  <c r="E649" i="4"/>
  <c r="D639" i="1"/>
  <c r="H333" i="9"/>
  <c r="G333" i="9"/>
  <c r="E333" i="9" s="1"/>
  <c r="E650" i="4"/>
  <c r="D640" i="1"/>
  <c r="I20" i="3" l="1"/>
  <c r="D644" i="1"/>
  <c r="B333" i="9"/>
  <c r="E298" i="9"/>
  <c r="I8" i="3" s="1"/>
  <c r="G640" i="1"/>
  <c r="H640" i="1"/>
  <c r="I19" i="3"/>
  <c r="D643" i="1"/>
  <c r="G643" i="1" s="1"/>
  <c r="G297" i="9"/>
  <c r="E297" i="9" s="1"/>
  <c r="B297" i="9" s="1"/>
  <c r="H639" i="1"/>
  <c r="G639" i="1"/>
  <c r="F650" i="4"/>
  <c r="H20" i="3"/>
  <c r="C644" i="1"/>
  <c r="G644" i="1" l="1"/>
  <c r="H644" i="1"/>
  <c r="H643" i="1"/>
  <c r="H7" i="3"/>
  <c r="J3" i="9" l="1"/>
  <c r="G295" i="9" l="1"/>
  <c r="L293" i="9"/>
  <c r="F293" i="9" s="1"/>
  <c r="H295" i="9"/>
  <c r="H18" i="9"/>
  <c r="K10" i="9"/>
  <c r="J7" i="9"/>
  <c r="G16" i="9"/>
  <c r="K6" i="9"/>
  <c r="H22" i="9"/>
  <c r="G18" i="9"/>
  <c r="M15" i="9"/>
  <c r="I12" i="9"/>
  <c r="J11" i="9"/>
  <c r="H21" i="9"/>
  <c r="I8" i="9"/>
  <c r="I17" i="9"/>
  <c r="G22" i="9"/>
  <c r="E22" i="9" s="1"/>
  <c r="B22" i="9" s="1"/>
  <c r="K7" i="9"/>
  <c r="J12" i="9"/>
  <c r="J9" i="9"/>
  <c r="H15" i="9"/>
  <c r="K9" i="9"/>
  <c r="L15" i="9"/>
  <c r="F15" i="9" s="1"/>
  <c r="G21" i="9"/>
  <c r="I13" i="9"/>
  <c r="J8" i="9"/>
  <c r="G15" i="9"/>
  <c r="E15" i="9" s="1"/>
  <c r="J5" i="9"/>
  <c r="L16" i="9"/>
  <c r="K5" i="9"/>
  <c r="J10" i="9"/>
  <c r="M16" i="9"/>
  <c r="I9" i="9"/>
  <c r="H16" i="9"/>
  <c r="I6" i="9"/>
  <c r="K12" i="9"/>
  <c r="G17" i="9"/>
  <c r="J6" i="9"/>
  <c r="I11" i="9"/>
  <c r="H17" i="9"/>
  <c r="I5" i="9"/>
  <c r="K11" i="9"/>
  <c r="J17" i="9"/>
  <c r="K8" i="9"/>
  <c r="J13" i="9"/>
  <c r="I7" i="9"/>
  <c r="K13" i="9"/>
  <c r="E7" i="9" l="1"/>
  <c r="B7" i="9" s="1"/>
  <c r="E10" i="9"/>
  <c r="B10" i="9" s="1"/>
  <c r="E21" i="9"/>
  <c r="B21" i="9" s="1"/>
  <c r="E11" i="9"/>
  <c r="B11" i="9" s="1"/>
  <c r="E16" i="9"/>
  <c r="E18" i="9"/>
  <c r="B18" i="9" s="1"/>
  <c r="B293" i="9"/>
  <c r="F23" i="9"/>
  <c r="E12" i="9"/>
  <c r="B12" i="9" s="1"/>
  <c r="E6" i="9"/>
  <c r="B6" i="9" s="1"/>
  <c r="B15" i="9"/>
  <c r="E8" i="9"/>
  <c r="B8" i="9" s="1"/>
  <c r="E5" i="9"/>
  <c r="E17" i="9"/>
  <c r="B17" i="9" s="1"/>
  <c r="E9" i="9"/>
  <c r="B9" i="9" s="1"/>
  <c r="F16" i="9"/>
  <c r="F14" i="9" s="1"/>
  <c r="E13" i="9"/>
  <c r="B13" i="9" s="1"/>
  <c r="E295" i="9"/>
  <c r="E14" i="9" l="1"/>
  <c r="I13" i="3" s="1"/>
  <c r="F3" i="9"/>
  <c r="B295" i="9"/>
  <c r="E23" i="9"/>
  <c r="I7" i="3" s="1"/>
  <c r="B5" i="9"/>
  <c r="E4" i="9"/>
  <c r="B16" i="9"/>
  <c r="E3" i="9" l="1"/>
</calcChain>
</file>

<file path=xl/sharedStrings.xml><?xml version="1.0" encoding="utf-8"?>
<sst xmlns="http://schemas.openxmlformats.org/spreadsheetml/2006/main" count="4719" uniqueCount="3655">
  <si>
    <t>Obveznik:</t>
  </si>
  <si>
    <t>31067 - Hrvatsko narodno kazalište Ivana pl. Zajca Rijeka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</si>
  <si>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</si>
  <si>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</si>
  <si>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</si>
  <si>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</si>
  <si>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</si>
  <si>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</si>
  <si>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</si>
  <si>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</si>
  <si>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</si>
  <si>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</si>
  <si>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</si>
  <si>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</si>
  <si>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</si>
  <si>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</si>
  <si>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</si>
  <si>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</si>
  <si>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</si>
  <si>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</si>
  <si>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</si>
  <si>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</si>
  <si>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</si>
  <si>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</si>
  <si>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</si>
  <si>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</si>
  <si>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</si>
  <si>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</si>
  <si>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</si>
  <si>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</si>
  <si>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</si>
  <si>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</si>
  <si>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</si>
  <si>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</si>
  <si>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</si>
  <si>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</si>
  <si>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</si>
  <si>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</si>
  <si>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</si>
  <si>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</si>
  <si>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</si>
  <si>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</si>
  <si>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</si>
  <si>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</si>
  <si>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</si>
  <si>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</si>
  <si>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</si>
  <si>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</si>
  <si>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</si>
  <si>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</si>
  <si>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</si>
  <si>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</si>
  <si>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</si>
  <si>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</si>
  <si>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</si>
  <si>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</si>
  <si>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</si>
  <si>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</si>
  <si>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</si>
  <si>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</si>
  <si>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</si>
  <si>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</si>
  <si>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</si>
  <si>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</si>
  <si>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</si>
  <si>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</si>
  <si>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</si>
  <si>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</si>
  <si>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</si>
  <si>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</si>
  <si>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</si>
  <si>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</si>
  <si>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</si>
  <si>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</si>
  <si>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</si>
  <si>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</si>
  <si>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</si>
  <si>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</si>
  <si>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</si>
  <si>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</si>
  <si>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</si>
  <si>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</si>
  <si>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</si>
  <si>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</si>
  <si>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</si>
  <si>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</si>
  <si>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</si>
  <si>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</si>
  <si>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</si>
  <si>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</si>
  <si>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</si>
  <si>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</si>
  <si>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</si>
  <si>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</si>
  <si>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</si>
  <si>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</si>
  <si>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</si>
  <si>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</si>
  <si>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</si>
  <si>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</si>
  <si>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</si>
  <si>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</si>
  <si>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</si>
  <si>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</si>
  <si>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</si>
  <si>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</si>
  <si>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</si>
  <si>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</si>
  <si>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</si>
  <si>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</si>
  <si>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</si>
  <si>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</si>
  <si>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</si>
  <si>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</si>
  <si>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</si>
  <si>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</si>
  <si>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</si>
  <si>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</si>
  <si>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</si>
  <si>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</si>
  <si>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</si>
  <si>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</si>
  <si>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</si>
  <si>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</si>
  <si>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</si>
  <si>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</si>
  <si>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</si>
  <si>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</si>
  <si>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</si>
  <si>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</si>
  <si>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</si>
  <si>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</si>
  <si>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</si>
  <si>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</si>
  <si>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</si>
  <si>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</si>
  <si>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</si>
  <si>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</si>
  <si>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</si>
  <si>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</si>
  <si>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</si>
  <si>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</si>
  <si>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</si>
  <si>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</si>
  <si>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</si>
  <si>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</si>
  <si>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</si>
  <si>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</si>
  <si>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</si>
  <si>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</si>
  <si>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</si>
  <si>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</si>
  <si>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</si>
  <si>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</si>
  <si>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</si>
  <si>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</si>
  <si>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</si>
  <si>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</si>
  <si>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</si>
  <si>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</si>
  <si>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</si>
  <si>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</si>
  <si>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</si>
  <si>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</si>
  <si>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</si>
  <si>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</si>
  <si>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</si>
  <si>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</si>
  <si>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</si>
  <si>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</si>
  <si>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</si>
  <si>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</si>
  <si>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</si>
  <si>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</si>
  <si>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</si>
  <si>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</si>
  <si>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</si>
  <si>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</si>
  <si>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</si>
  <si>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</si>
  <si>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</si>
  <si>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</si>
  <si>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</si>
  <si>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</si>
  <si>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</si>
  <si>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</si>
  <si>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</si>
  <si>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</si>
  <si>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</si>
  <si>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</si>
  <si>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</si>
  <si>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</si>
  <si>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</si>
  <si>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</si>
  <si>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</si>
  <si>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</si>
  <si>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</si>
  <si>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</si>
  <si>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</si>
  <si>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</si>
  <si>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</si>
  <si>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</si>
  <si>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</si>
  <si>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</si>
  <si>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</si>
  <si>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</si>
  <si>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</si>
  <si>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</si>
  <si>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</si>
  <si>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</si>
  <si>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</si>
  <si>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</si>
  <si>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</si>
  <si>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</si>
  <si>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</si>
  <si>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</si>
  <si>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</si>
  <si>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</si>
  <si>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</si>
  <si>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</si>
  <si>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</si>
  <si>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</si>
  <si>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</si>
  <si>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</si>
  <si>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</si>
  <si>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</si>
  <si>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</si>
  <si>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</si>
  <si>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</si>
  <si>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</si>
  <si>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</si>
  <si>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</si>
  <si>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</si>
  <si>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</si>
  <si>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</si>
  <si>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</si>
  <si>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</si>
  <si>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</si>
  <si>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</si>
  <si>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</si>
  <si>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</si>
  <si>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</si>
  <si>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</si>
  <si>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</si>
  <si>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</si>
  <si>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</si>
  <si>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</si>
  <si>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</si>
  <si>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</si>
  <si>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</si>
  <si>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</si>
  <si>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</si>
  <si>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</si>
  <si>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</si>
  <si>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</si>
  <si>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</si>
  <si>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</si>
  <si>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</si>
  <si>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</si>
  <si>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</si>
  <si>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</si>
  <si>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</si>
  <si>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</si>
  <si>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</si>
  <si>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</si>
  <si>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</si>
  <si>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</si>
  <si>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</si>
  <si>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</si>
  <si>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</si>
  <si>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</si>
  <si>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</si>
  <si>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</si>
  <si>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</si>
  <si>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</si>
  <si>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</si>
  <si>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</si>
  <si>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</si>
  <si>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</si>
  <si>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</si>
  <si>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</si>
  <si>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</si>
  <si>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</si>
  <si>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</si>
  <si>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</si>
  <si>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</si>
  <si>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</si>
  <si>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</si>
  <si>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</si>
  <si>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</si>
  <si>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</si>
  <si>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</si>
  <si>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</si>
  <si>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</si>
  <si>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</si>
  <si>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</si>
  <si>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</si>
  <si>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</si>
  <si>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</si>
  <si>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</si>
  <si>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</si>
  <si>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</si>
  <si>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</si>
  <si>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</si>
  <si>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</si>
  <si>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</si>
  <si>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</si>
  <si>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</si>
  <si>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</si>
  <si>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</si>
  <si>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</si>
  <si>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</si>
  <si>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</si>
  <si>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</si>
  <si>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</si>
  <si>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</si>
  <si>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</si>
  <si>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</si>
  <si>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</si>
  <si>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</si>
  <si>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</si>
  <si>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</si>
  <si>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</si>
  <si>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</si>
  <si>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</si>
  <si>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</si>
  <si>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</si>
  <si>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</si>
  <si>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</si>
  <si>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</si>
  <si>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</si>
  <si>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</si>
  <si>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</si>
  <si>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</si>
  <si>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</si>
  <si>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</si>
  <si>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</si>
  <si>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</si>
  <si>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</si>
  <si>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</si>
  <si>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</si>
  <si>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</si>
  <si>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</si>
  <si>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</si>
  <si>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</si>
  <si>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</si>
  <si>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</si>
  <si>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</si>
  <si>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</si>
  <si>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</si>
  <si>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</si>
  <si>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</si>
  <si>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</si>
  <si>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</si>
  <si>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</si>
  <si>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</si>
  <si>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</si>
  <si>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</si>
  <si>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</si>
  <si>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</si>
  <si>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</si>
  <si>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</si>
  <si>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</si>
  <si>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</si>
  <si>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</si>
  <si>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</si>
  <si>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</si>
  <si>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</si>
  <si>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</si>
  <si>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</si>
  <si>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</si>
  <si>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</si>
  <si>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</si>
  <si>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</si>
  <si>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</si>
  <si>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</si>
  <si>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</si>
  <si>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</si>
  <si>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</si>
  <si>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</si>
  <si>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</si>
  <si>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</si>
  <si>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</si>
  <si>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</si>
  <si>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</si>
  <si>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</si>
  <si>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</si>
  <si>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</si>
  <si>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</si>
  <si>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</si>
  <si>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</si>
  <si>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</si>
  <si>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</si>
  <si>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</si>
  <si>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</si>
  <si>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</si>
  <si>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</si>
  <si>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</si>
  <si>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</si>
  <si>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</si>
  <si>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</si>
  <si>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</si>
  <si>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</si>
  <si>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</si>
  <si>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</si>
  <si>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</si>
  <si>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</si>
  <si>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</si>
  <si>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</si>
  <si>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</si>
  <si>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</si>
  <si>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</si>
  <si>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</si>
  <si>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</si>
  <si>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</si>
  <si>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</si>
  <si>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</si>
  <si>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</si>
  <si>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</si>
  <si>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</si>
  <si>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</si>
  <si>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</si>
  <si>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</si>
  <si>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</si>
  <si>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</si>
  <si>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</si>
  <si>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</si>
  <si>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</si>
  <si>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</si>
  <si>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</si>
  <si>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</si>
  <si>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</si>
  <si>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</si>
  <si>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</si>
  <si>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</si>
  <si>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</si>
  <si>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</si>
  <si>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</si>
  <si>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</si>
  <si>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</si>
  <si>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</si>
  <si>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</si>
  <si>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</si>
  <si>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</si>
  <si>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</si>
  <si>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</si>
  <si>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</si>
  <si>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</si>
  <si>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</si>
  <si>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</si>
  <si>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</si>
  <si>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</si>
  <si>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</si>
  <si>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</si>
  <si>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</si>
  <si>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</si>
  <si>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</si>
  <si>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</si>
  <si>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</si>
  <si>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</si>
  <si>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</si>
  <si>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</si>
  <si>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</si>
  <si>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</si>
  <si>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</si>
  <si>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</si>
  <si>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</si>
  <si>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</si>
  <si>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</si>
  <si>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</si>
  <si>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</si>
  <si>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</si>
  <si>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</si>
  <si>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</si>
  <si>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</si>
  <si>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</si>
  <si>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</si>
  <si>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</si>
  <si>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</si>
  <si>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</si>
  <si>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</si>
  <si>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</si>
  <si>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</si>
  <si>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</si>
  <si>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</si>
  <si>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</si>
  <si>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</si>
  <si>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</si>
  <si>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</si>
  <si>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</si>
  <si>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</si>
  <si>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</si>
  <si>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</si>
  <si>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</si>
  <si>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</si>
  <si>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</si>
  <si>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</si>
  <si>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</si>
  <si>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</si>
  <si>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</si>
  <si>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</si>
  <si>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</si>
  <si>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</si>
  <si>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</si>
  <si>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</si>
  <si>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</si>
  <si>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</si>
  <si>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</si>
  <si>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</si>
  <si>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</si>
  <si>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</si>
  <si>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</si>
  <si>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</si>
  <si>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</si>
  <si>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</si>
  <si>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</si>
  <si>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</si>
  <si>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</si>
  <si>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</si>
  <si>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</si>
  <si>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</si>
  <si>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</si>
  <si>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</si>
  <si>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</si>
  <si>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</si>
  <si>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</si>
  <si>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</si>
  <si>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</si>
  <si>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</si>
  <si>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</si>
  <si>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</si>
  <si>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</si>
  <si>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</si>
  <si>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</si>
  <si>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</si>
  <si>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</si>
  <si>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</si>
  <si>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</si>
  <si>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</si>
  <si>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</si>
  <si>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</si>
  <si>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</si>
  <si>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</si>
  <si>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</si>
  <si>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</si>
  <si>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</si>
  <si>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</si>
  <si>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</si>
  <si>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</si>
  <si>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</si>
  <si>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</si>
  <si>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</si>
  <si>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</si>
  <si>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</si>
  <si>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</si>
  <si>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</si>
  <si>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</si>
  <si>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</si>
  <si>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</si>
  <si>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</si>
  <si>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</si>
  <si>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</si>
  <si>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</si>
  <si>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</si>
  <si>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</si>
  <si>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</si>
  <si>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</si>
  <si>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</si>
  <si>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</si>
  <si>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</si>
  <si>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</si>
  <si>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</si>
  <si>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</si>
  <si>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</si>
  <si>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</si>
  <si>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</si>
  <si>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</si>
  <si>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</si>
  <si>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</si>
  <si>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</si>
  <si>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</si>
  <si>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</si>
  <si>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</si>
  <si>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</si>
  <si>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</si>
  <si>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</si>
  <si>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</si>
  <si>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</si>
  <si>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</si>
  <si>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</si>
  <si>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</si>
  <si>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</si>
  <si>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</si>
  <si>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</si>
  <si>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</si>
  <si>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</si>
  <si>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</si>
  <si>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</si>
  <si>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</si>
  <si>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</si>
  <si>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</si>
  <si>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</si>
  <si>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</si>
  <si>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</si>
  <si>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</si>
  <si>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</si>
  <si>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</si>
  <si>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</si>
  <si>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</si>
  <si>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</si>
  <si>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</si>
  <si>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</si>
  <si>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</si>
  <si>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</si>
  <si>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</si>
  <si>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</si>
  <si>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</si>
  <si>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</si>
  <si>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</si>
  <si>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</si>
  <si>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</si>
  <si>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</si>
  <si>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</si>
  <si>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</si>
  <si>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</si>
  <si>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</si>
  <si>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</si>
  <si>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</si>
  <si>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</si>
  <si>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</si>
  <si>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</si>
  <si>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</si>
  <si>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</si>
  <si>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</si>
  <si>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</si>
  <si>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</si>
  <si>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</si>
  <si>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</si>
  <si>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</si>
  <si>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</si>
  <si>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</si>
  <si>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</si>
  <si>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</si>
  <si>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</si>
  <si>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</si>
  <si>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</si>
  <si>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</si>
  <si>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</si>
  <si>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</si>
  <si>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</si>
  <si>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</si>
  <si>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</si>
  <si>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</si>
  <si>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</si>
  <si>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</si>
  <si>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</si>
  <si>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</si>
  <si>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</si>
  <si>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</si>
  <si>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</si>
  <si>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</si>
  <si>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</si>
  <si>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</si>
  <si>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</si>
  <si>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</si>
  <si>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</si>
  <si>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</si>
  <si>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</si>
  <si>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</si>
  <si>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</si>
  <si>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</si>
  <si>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</si>
  <si>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</si>
  <si>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</si>
  <si>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</si>
  <si>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</si>
  <si>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</si>
  <si>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</si>
  <si>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</si>
  <si>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</si>
  <si>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</si>
  <si>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</si>
  <si>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</si>
  <si>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</si>
  <si>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</si>
  <si>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</si>
  <si>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</si>
  <si>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</si>
  <si>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</si>
  <si>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</si>
  <si>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</si>
  <si>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</si>
  <si>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</si>
  <si>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</si>
  <si>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</si>
  <si>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</si>
  <si>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</si>
  <si>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</si>
  <si>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</si>
  <si>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</si>
  <si>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</si>
  <si>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</si>
  <si>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</si>
  <si>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</si>
  <si>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</si>
  <si>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</si>
  <si>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</si>
  <si>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</si>
  <si>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</si>
  <si>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</si>
  <si>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</si>
  <si>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</si>
  <si>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</si>
  <si>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</si>
  <si>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</si>
  <si>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</si>
  <si>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</si>
  <si>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</si>
  <si>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</si>
  <si>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</si>
  <si>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</si>
  <si>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</si>
  <si>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</si>
  <si>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</si>
  <si>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</si>
  <si>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</si>
  <si>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</si>
  <si>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</si>
  <si>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</si>
  <si>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</si>
  <si>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</si>
  <si>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</si>
  <si>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</si>
  <si>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</si>
  <si>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</si>
  <si>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</si>
  <si>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</si>
  <si>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</si>
  <si>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</si>
  <si>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</si>
  <si>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</si>
  <si>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</si>
  <si>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</si>
  <si>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</si>
  <si>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</si>
  <si>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</si>
  <si>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</si>
  <si>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</si>
  <si>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</si>
  <si>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</si>
  <si>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</si>
  <si>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</si>
  <si>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</si>
  <si>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</si>
  <si>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</si>
  <si>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</si>
  <si>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</si>
  <si>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</si>
  <si>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</si>
  <si>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</si>
  <si>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</si>
  <si>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</si>
  <si>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</si>
  <si>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</si>
  <si>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</si>
  <si>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</si>
  <si>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</si>
  <si>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</si>
  <si>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</si>
  <si>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</si>
  <si>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</si>
  <si>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</si>
  <si>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</si>
  <si>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</si>
  <si>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</si>
  <si>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</si>
  <si>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</si>
  <si>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</si>
  <si>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</si>
  <si>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</si>
  <si>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</si>
  <si>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</si>
  <si>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</si>
  <si>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</si>
  <si>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</si>
  <si>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</si>
  <si>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</si>
  <si>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</si>
  <si>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</si>
  <si>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</si>
  <si>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</si>
  <si>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</si>
  <si>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</si>
  <si>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</si>
  <si>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</si>
  <si>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</si>
  <si>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</si>
  <si>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</si>
  <si>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</si>
  <si>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</si>
  <si>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</si>
  <si>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</si>
  <si>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</si>
  <si>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</si>
  <si>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</si>
  <si>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</si>
  <si>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</si>
  <si>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</si>
  <si>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</si>
  <si>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</si>
  <si>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</si>
  <si>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</si>
  <si>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</si>
  <si>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</si>
  <si>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</si>
  <si>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</si>
  <si>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</si>
  <si>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</si>
  <si>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</si>
  <si>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</si>
  <si>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</si>
  <si>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</si>
  <si>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</si>
  <si>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</si>
  <si>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</si>
  <si>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</si>
  <si>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</si>
  <si>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</si>
  <si>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</si>
  <si>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</si>
  <si>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</si>
  <si>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</si>
  <si>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</si>
  <si>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</si>
  <si>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</si>
  <si>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</si>
  <si>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</si>
  <si>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</si>
  <si>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</si>
  <si>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</si>
  <si>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</si>
  <si>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</si>
  <si>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</si>
  <si>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</si>
  <si>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</si>
  <si>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</si>
  <si>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</si>
  <si>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</si>
  <si>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</si>
  <si>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</si>
  <si>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</si>
  <si>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</si>
  <si>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</si>
  <si>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</si>
  <si>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</si>
  <si>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</si>
  <si>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</si>
  <si>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</si>
  <si>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</si>
  <si>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</si>
  <si>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</si>
  <si>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</si>
  <si>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</si>
  <si>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</si>
  <si>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</si>
  <si>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</si>
  <si>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</si>
  <si>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</si>
  <si>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</si>
  <si>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</si>
  <si>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</si>
  <si>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</si>
  <si>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</si>
  <si>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</si>
  <si>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</si>
  <si>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</si>
  <si>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</si>
  <si>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</si>
  <si>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</si>
  <si>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</si>
  <si>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</si>
  <si>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</si>
  <si>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</si>
  <si>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</si>
  <si>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</si>
  <si>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</si>
  <si>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</si>
  <si>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</si>
  <si>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</si>
  <si>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</si>
  <si>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</si>
  <si>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</si>
  <si>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</si>
  <si>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</si>
  <si>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</si>
  <si>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</si>
  <si>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</si>
  <si>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</si>
  <si>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</si>
  <si>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</si>
  <si>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</si>
  <si>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</si>
  <si>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</si>
  <si>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</si>
  <si>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</si>
  <si>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</si>
  <si>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</si>
  <si>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</si>
  <si>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</si>
  <si>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</si>
  <si>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</si>
  <si>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</si>
  <si>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</si>
  <si>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</si>
  <si>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</si>
  <si>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</si>
  <si>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</si>
  <si>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</si>
  <si>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</si>
  <si>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</si>
  <si>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</si>
  <si>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</si>
  <si>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</si>
  <si>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</si>
  <si>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</si>
  <si>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</si>
  <si>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</si>
  <si>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</si>
  <si>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</si>
  <si>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</si>
  <si>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</si>
  <si>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</si>
  <si>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</si>
  <si>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</si>
  <si>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</si>
  <si>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</si>
  <si>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</si>
  <si>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</si>
  <si>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</si>
  <si>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</si>
  <si>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</si>
  <si>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</si>
  <si>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</si>
  <si>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</si>
  <si>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</si>
  <si>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</si>
  <si>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</si>
  <si>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</si>
  <si>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</si>
  <si>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</si>
  <si>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</si>
  <si>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</si>
  <si>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</si>
  <si>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</si>
  <si>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</si>
  <si>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</si>
  <si>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</si>
  <si>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</si>
  <si>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</si>
  <si>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</si>
  <si>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</si>
  <si>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</si>
  <si>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</si>
  <si>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</si>
  <si>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</si>
  <si>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</si>
  <si>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</si>
  <si>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</si>
  <si>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</si>
  <si>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</si>
  <si>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</si>
  <si>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</si>
  <si>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</si>
  <si>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</si>
  <si>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</si>
  <si>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</si>
  <si>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</si>
  <si>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</si>
  <si>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</si>
  <si>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</si>
  <si>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</si>
  <si>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</si>
  <si>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</si>
  <si>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</si>
  <si>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</si>
  <si>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</si>
  <si>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</si>
  <si>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</si>
  <si>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</si>
  <si>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</si>
  <si>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</si>
  <si>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</si>
  <si>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</si>
  <si>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</si>
  <si>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</si>
  <si>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</si>
  <si>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</si>
  <si>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</si>
  <si>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</si>
  <si>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</si>
  <si>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</si>
  <si>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</si>
  <si>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</si>
  <si>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</si>
  <si>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</si>
  <si>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</si>
  <si>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</si>
  <si>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</si>
  <si>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</si>
  <si>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</si>
  <si>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</si>
  <si>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</si>
  <si>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</si>
  <si>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</si>
  <si>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</si>
  <si>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</si>
  <si>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</si>
  <si>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</si>
  <si>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</si>
  <si>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</si>
  <si>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</si>
  <si>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</si>
  <si>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</si>
  <si>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</si>
  <si>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</si>
  <si>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</si>
  <si>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</si>
  <si>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</si>
  <si>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</si>
  <si>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</si>
  <si>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</si>
  <si>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</si>
  <si>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</si>
  <si>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</si>
  <si>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</si>
  <si>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</si>
  <si>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</si>
  <si>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</si>
  <si>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</si>
  <si>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</si>
  <si>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</si>
  <si>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</si>
  <si>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</si>
  <si>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</si>
  <si>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</si>
  <si>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</si>
  <si>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</si>
  <si>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</si>
  <si>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</si>
  <si>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</si>
  <si>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</si>
  <si>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</si>
  <si>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</si>
  <si>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</si>
  <si>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</si>
  <si>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</si>
  <si>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</si>
  <si>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</si>
  <si>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</si>
  <si>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</si>
  <si>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</si>
  <si>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</si>
  <si>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</si>
  <si>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</si>
  <si>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</si>
  <si>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</si>
  <si>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</si>
  <si>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</si>
  <si>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</si>
  <si>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</si>
  <si>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</si>
  <si>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</si>
  <si>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</si>
  <si>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</si>
  <si>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</si>
  <si>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</si>
  <si>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</si>
  <si>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</si>
  <si>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</si>
  <si>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</si>
  <si>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</si>
  <si>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</si>
  <si>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</si>
  <si>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</si>
  <si>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</si>
  <si>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</si>
  <si>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</si>
  <si>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</si>
  <si>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</si>
  <si>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</si>
  <si>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</si>
  <si>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</si>
  <si>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</si>
  <si>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</si>
  <si>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</si>
  <si>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</si>
  <si>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</si>
  <si>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</si>
  <si>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</si>
  <si>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</si>
  <si>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</si>
  <si>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</si>
  <si>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</si>
  <si>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</si>
  <si>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</si>
  <si>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</si>
  <si>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</si>
  <si>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</si>
  <si>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</si>
  <si>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</si>
  <si>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</si>
  <si>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</si>
  <si>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</si>
  <si>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</si>
  <si>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</si>
  <si>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</si>
  <si>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</si>
  <si>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</si>
  <si>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</si>
  <si>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</si>
  <si>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</si>
  <si>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</si>
  <si>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</si>
  <si>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</si>
  <si>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</si>
  <si>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</si>
  <si>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</si>
  <si>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</si>
  <si>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</si>
  <si>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</si>
  <si>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</si>
  <si>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</si>
  <si>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</si>
  <si>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</si>
  <si>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</si>
  <si>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</si>
  <si>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</si>
  <si>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</si>
  <si>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</si>
  <si>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</si>
  <si>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</si>
  <si>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</si>
  <si>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</si>
  <si>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</si>
  <si>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</si>
  <si>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</si>
  <si>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</si>
  <si>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</si>
  <si>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</si>
  <si>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</si>
  <si>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</si>
  <si>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</si>
  <si>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</si>
  <si>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</si>
  <si>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</si>
  <si>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</si>
  <si>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</si>
  <si>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</si>
  <si>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</si>
  <si>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</si>
  <si>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</si>
  <si>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</si>
  <si>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</si>
  <si>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</si>
  <si>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</si>
  <si>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</si>
  <si>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</si>
  <si>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</si>
  <si>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</si>
  <si>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</si>
  <si>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</si>
  <si>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</si>
  <si>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</si>
  <si>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</si>
  <si>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</si>
  <si>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</si>
  <si>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</si>
  <si>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</si>
  <si>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</si>
  <si>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</si>
  <si>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</si>
  <si>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</si>
  <si>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</si>
  <si>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</si>
  <si>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</si>
  <si>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</si>
  <si>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</si>
  <si>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</si>
  <si>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</si>
  <si>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</si>
  <si>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</si>
  <si>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</si>
  <si>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</si>
  <si>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</si>
  <si>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</si>
  <si>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</si>
  <si>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</si>
  <si>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</si>
  <si>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</si>
  <si>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</si>
  <si>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</si>
  <si>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</si>
  <si>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</si>
  <si>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</si>
  <si>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</si>
  <si>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</si>
  <si>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</si>
  <si>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</si>
  <si>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</si>
  <si>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</si>
  <si>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</si>
  <si>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</si>
  <si>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</si>
  <si>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</si>
  <si>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</si>
  <si>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</si>
  <si>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</si>
  <si>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</si>
  <si>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</si>
  <si>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</si>
  <si>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</si>
  <si>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</si>
  <si>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</si>
  <si>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</si>
  <si>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</si>
  <si>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</si>
  <si>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</si>
  <si>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</si>
  <si>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</si>
  <si>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</si>
  <si>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</si>
  <si>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</si>
  <si>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</si>
  <si>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</si>
  <si>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</si>
  <si>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</si>
  <si>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</si>
  <si>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</si>
  <si>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</si>
  <si>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</si>
  <si>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</si>
  <si>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</si>
  <si>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</si>
  <si>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</si>
  <si>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</si>
  <si>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</si>
  <si>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</si>
  <si>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</si>
  <si>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</si>
  <si>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</si>
  <si>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</si>
  <si>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</si>
  <si>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</si>
  <si>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</si>
  <si>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</si>
  <si>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</si>
  <si>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</si>
  <si>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</si>
  <si>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</si>
  <si>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</si>
  <si>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</si>
  <si>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</si>
  <si>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</si>
  <si>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</si>
  <si>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</si>
  <si>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</si>
  <si>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</si>
  <si>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</si>
  <si>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</si>
  <si>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</si>
  <si>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</si>
  <si>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</si>
  <si>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</si>
  <si>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</si>
  <si>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</si>
  <si>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</si>
  <si>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</si>
  <si>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</si>
  <si>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</si>
  <si>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</si>
  <si>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</si>
  <si>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</si>
  <si>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</si>
  <si>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</si>
  <si>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</si>
  <si>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</si>
  <si>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</si>
  <si>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</si>
  <si>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</si>
  <si>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</si>
  <si>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</si>
  <si>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</si>
  <si>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</si>
  <si>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</si>
  <si>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</si>
  <si>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</si>
  <si>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</si>
  <si>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</si>
  <si>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</si>
  <si>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</si>
  <si>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</si>
  <si>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</si>
  <si>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</si>
  <si>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</si>
  <si>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</si>
  <si>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</si>
  <si>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</si>
  <si>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</si>
  <si>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</si>
  <si>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</si>
  <si>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</si>
  <si>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</si>
  <si>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</si>
  <si>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</si>
  <si>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</si>
  <si>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</si>
  <si>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</si>
  <si>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</si>
  <si>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</si>
  <si>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</si>
  <si>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</si>
  <si>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</si>
  <si>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</si>
  <si>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</si>
  <si>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</si>
  <si>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</si>
  <si>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</si>
  <si>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</si>
  <si>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</si>
  <si>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</si>
  <si>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</si>
  <si>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</si>
  <si>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</si>
  <si>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</si>
  <si>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</si>
  <si>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</si>
  <si>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</si>
  <si>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</si>
  <si>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</si>
  <si>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</si>
  <si>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</si>
  <si>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</si>
  <si>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</si>
  <si>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</si>
  <si>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</si>
  <si>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</si>
  <si>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</si>
  <si>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</si>
  <si>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</si>
  <si>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</si>
  <si>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</si>
  <si>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</si>
  <si>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</si>
  <si>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</si>
  <si>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</si>
  <si>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</si>
  <si>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</si>
  <si>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</si>
  <si>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</si>
  <si>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</si>
  <si>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</si>
  <si>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</si>
  <si>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</si>
  <si>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</si>
  <si>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</si>
  <si>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</si>
  <si>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</si>
  <si>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</si>
  <si>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</si>
  <si>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</si>
  <si>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</si>
  <si>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</si>
  <si>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</si>
  <si>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</si>
  <si>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</si>
  <si>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</si>
  <si>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</si>
  <si>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</si>
  <si>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</si>
  <si>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</si>
  <si>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</si>
  <si>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</si>
  <si>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</si>
  <si>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</si>
  <si>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</si>
  <si>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</si>
  <si>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</si>
  <si>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</si>
  <si>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</si>
  <si>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</si>
  <si>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</si>
  <si>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</si>
  <si>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</si>
  <si>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</si>
  <si>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</si>
  <si>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</si>
  <si>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</si>
  <si>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</si>
  <si>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</si>
  <si>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</si>
  <si>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</si>
  <si>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</si>
  <si>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</si>
  <si>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</si>
  <si>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</si>
  <si>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</si>
  <si>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</si>
  <si>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</si>
  <si>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</si>
  <si>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</si>
  <si>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</si>
  <si>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</si>
  <si>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</si>
  <si>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</si>
  <si>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</si>
  <si>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</si>
  <si>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</si>
  <si>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</si>
  <si>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</si>
  <si>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</si>
  <si>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</si>
  <si>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</si>
  <si>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</si>
  <si>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</si>
  <si>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</si>
  <si>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</si>
  <si>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</si>
  <si>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</si>
  <si>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</si>
  <si>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</si>
  <si>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</si>
  <si>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</si>
  <si>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</si>
  <si>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</si>
  <si>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</si>
  <si>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</si>
  <si>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</si>
  <si>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</si>
  <si>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</si>
  <si>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</si>
  <si>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</si>
  <si>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</si>
  <si>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</si>
  <si>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</si>
  <si>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</si>
  <si>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</si>
  <si>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</si>
  <si>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</si>
  <si>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</si>
  <si>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</si>
  <si>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</si>
  <si>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</si>
  <si>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</si>
  <si>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</si>
  <si>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</si>
  <si>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</si>
  <si>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</si>
  <si>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</si>
  <si>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</si>
  <si>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</si>
  <si>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</si>
  <si>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</si>
  <si>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</si>
  <si>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</si>
  <si>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</si>
  <si>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</si>
  <si>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</si>
  <si>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</si>
  <si>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</si>
  <si>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</si>
  <si>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</si>
  <si>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</si>
  <si>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</si>
  <si>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</si>
  <si>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</si>
  <si>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</si>
  <si>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</si>
  <si>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</si>
  <si>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</si>
  <si>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</si>
  <si>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</si>
  <si>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</si>
  <si>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</si>
  <si>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</si>
  <si>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</si>
  <si>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</si>
  <si>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</si>
  <si>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</si>
  <si>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</si>
  <si>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</si>
  <si>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</si>
  <si>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</si>
  <si>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</si>
  <si>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</si>
  <si>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</si>
  <si>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</si>
  <si>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</si>
  <si>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</si>
  <si>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</si>
  <si>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</si>
  <si>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</si>
  <si>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</si>
  <si>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</si>
  <si>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</si>
  <si>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</si>
  <si>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</si>
  <si>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</si>
  <si>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</si>
  <si>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</si>
  <si>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</si>
  <si>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</si>
  <si>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</si>
  <si>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</si>
  <si>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</si>
  <si>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</si>
  <si>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</si>
  <si>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</si>
  <si>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</si>
  <si>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</si>
  <si>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</si>
  <si>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</si>
  <si>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</si>
  <si>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</si>
  <si>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</si>
  <si>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</si>
  <si>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</si>
  <si>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</si>
  <si>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</si>
  <si>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</si>
  <si>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</si>
  <si>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</si>
  <si>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</si>
  <si>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</si>
  <si>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</si>
  <si>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</si>
  <si>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</si>
  <si>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</si>
  <si>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</si>
  <si>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</si>
  <si>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</si>
  <si>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</si>
  <si>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</si>
  <si>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</si>
  <si>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</si>
  <si>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</si>
  <si>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</si>
  <si>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</si>
  <si>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</si>
  <si>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</si>
  <si>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</si>
  <si>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</si>
  <si>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</si>
  <si>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</si>
  <si>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</si>
  <si>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</si>
  <si>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</si>
  <si>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</si>
  <si>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</si>
  <si>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</si>
  <si>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</si>
  <si>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</si>
  <si>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</si>
  <si>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</si>
  <si>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</si>
  <si>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</si>
  <si>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</si>
  <si>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</si>
  <si>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</si>
  <si>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</si>
  <si>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</si>
  <si>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</si>
  <si>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</si>
  <si>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</si>
  <si>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</si>
  <si>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</si>
  <si>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</si>
  <si>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</si>
  <si>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</si>
  <si>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</si>
  <si>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</si>
  <si>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</si>
  <si>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</si>
  <si>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</si>
  <si>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</si>
  <si>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</si>
  <si>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</si>
  <si>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</si>
  <si>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</si>
  <si>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</si>
  <si>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</si>
  <si>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</si>
  <si>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</si>
  <si>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</si>
  <si>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</si>
  <si>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</si>
  <si>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</si>
  <si>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</si>
  <si>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</si>
  <si>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</si>
  <si>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</si>
  <si>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</si>
  <si>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</si>
  <si>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</si>
  <si>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</si>
  <si>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</si>
  <si>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</si>
  <si>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</si>
  <si>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</si>
  <si>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</si>
  <si>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</si>
  <si>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</si>
  <si>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</si>
  <si>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</si>
  <si>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</si>
  <si>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</si>
  <si>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</si>
  <si>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</si>
  <si>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</si>
  <si>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</si>
  <si>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</si>
  <si>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</si>
  <si>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</si>
  <si>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</si>
  <si>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</si>
  <si>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</si>
  <si>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</si>
  <si>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</si>
  <si>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</si>
  <si>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</si>
  <si>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</si>
  <si>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</si>
  <si>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</si>
  <si>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</si>
  <si>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</si>
  <si>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</si>
  <si>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</si>
  <si>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</si>
  <si>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</si>
  <si>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</si>
  <si>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</si>
  <si>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</si>
  <si>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</si>
  <si>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</si>
  <si>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</si>
  <si>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</si>
  <si>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</si>
  <si>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</si>
  <si>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</si>
  <si>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</si>
  <si>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</si>
  <si>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</si>
  <si>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</si>
  <si>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</si>
  <si>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</si>
  <si>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</si>
  <si>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</si>
  <si>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</si>
  <si>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</si>
  <si>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</si>
  <si>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</si>
  <si>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</si>
  <si>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</si>
  <si>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</si>
  <si>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</si>
  <si>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</si>
  <si>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</si>
  <si>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</si>
  <si>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</si>
  <si>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</si>
  <si>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</si>
  <si>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</si>
  <si>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</si>
  <si>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</si>
  <si>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</si>
  <si>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</si>
  <si>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</si>
  <si>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</si>
  <si>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</si>
  <si>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</si>
  <si>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</si>
  <si>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</si>
  <si>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</si>
  <si>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</si>
  <si>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</si>
  <si>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</si>
  <si>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</si>
  <si>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</si>
  <si>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</si>
  <si>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</si>
  <si>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</si>
  <si>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</si>
  <si>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</si>
  <si>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</si>
  <si>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</si>
  <si>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</si>
  <si>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</si>
  <si>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</si>
  <si>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</si>
  <si>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</si>
  <si>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</si>
  <si>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</si>
  <si>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</si>
  <si>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</si>
  <si>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</si>
  <si>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</si>
  <si>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</si>
  <si>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</si>
  <si>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</si>
  <si>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</si>
  <si>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</si>
  <si>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</si>
  <si>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</si>
  <si>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</si>
  <si>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</si>
  <si>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</si>
  <si>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</si>
  <si>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</si>
  <si>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</si>
  <si>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</si>
  <si>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</si>
  <si>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</si>
  <si>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</si>
  <si>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</si>
  <si>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</si>
  <si>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</si>
  <si>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</si>
  <si>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</si>
  <si>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</si>
  <si>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</si>
  <si>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</si>
  <si>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</si>
  <si>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</si>
  <si>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</si>
  <si>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</si>
  <si>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</si>
  <si>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</si>
  <si>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</si>
  <si>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</si>
  <si>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</si>
  <si>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</si>
  <si>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</si>
  <si>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</si>
  <si>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</si>
  <si>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</si>
  <si>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</si>
  <si>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</si>
  <si>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</si>
  <si>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</si>
  <si>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</si>
  <si>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</si>
  <si>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</si>
  <si>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</si>
  <si>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</si>
  <si>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</si>
  <si>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</si>
  <si>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</si>
  <si>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</si>
  <si>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</si>
  <si>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</si>
  <si>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</si>
  <si>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</si>
  <si>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</si>
  <si>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</si>
  <si>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</si>
  <si>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</si>
  <si>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</si>
  <si>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</si>
  <si>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</si>
  <si>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</si>
  <si>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</si>
  <si>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</si>
  <si>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</si>
  <si>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</si>
  <si>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</si>
  <si>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</si>
  <si>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</si>
  <si>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</si>
  <si>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</si>
  <si>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</si>
  <si>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</si>
  <si>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</si>
  <si>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</si>
  <si>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</si>
  <si>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</si>
  <si>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</si>
  <si>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</si>
  <si>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</si>
  <si>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</si>
  <si>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</si>
  <si>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</si>
  <si>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</si>
  <si>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</si>
  <si>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</si>
  <si>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</si>
  <si>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</si>
  <si>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</si>
  <si>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</si>
  <si>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</si>
  <si>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</si>
  <si>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</si>
  <si>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</si>
  <si>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</si>
  <si>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</si>
  <si>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</si>
  <si>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</si>
  <si>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</si>
  <si>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</si>
  <si>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</si>
  <si>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</si>
  <si>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</si>
  <si>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</si>
  <si>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</si>
  <si>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</si>
  <si>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</si>
  <si>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</si>
  <si>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</si>
  <si>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</si>
  <si>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</si>
  <si>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</si>
  <si>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</si>
  <si>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</si>
  <si>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</si>
  <si>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</si>
  <si>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</si>
  <si>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</si>
  <si>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</si>
  <si>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</si>
  <si>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</si>
  <si>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</si>
  <si>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</si>
  <si>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</si>
  <si>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</si>
  <si>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</si>
  <si>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</si>
  <si>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</si>
  <si>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</si>
  <si>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</si>
  <si>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</si>
  <si>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</si>
  <si>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</si>
  <si>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</si>
  <si>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</si>
  <si>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</si>
  <si>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</si>
  <si>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</si>
  <si>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</si>
  <si>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</si>
  <si>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</si>
  <si>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</si>
  <si>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</si>
  <si>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</si>
  <si>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</si>
  <si>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</si>
  <si>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</si>
  <si>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</si>
  <si>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</si>
  <si>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</si>
  <si>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</si>
  <si>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</si>
  <si>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</si>
  <si>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</si>
  <si>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</si>
  <si>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</si>
  <si>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</si>
  <si>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</si>
  <si>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</si>
  <si>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</si>
  <si>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</si>
  <si>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</si>
  <si>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</si>
  <si>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</si>
  <si>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</si>
  <si>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</si>
  <si>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</si>
  <si>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</si>
  <si>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</si>
  <si>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</si>
  <si>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</si>
  <si>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</si>
  <si>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</si>
  <si>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</si>
  <si>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</si>
  <si>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</si>
  <si>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</si>
  <si>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</si>
  <si>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</si>
  <si>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</si>
  <si>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</si>
  <si>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</si>
  <si>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</si>
  <si>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</si>
  <si>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</si>
  <si>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</si>
  <si>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</si>
  <si>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</si>
  <si>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</si>
  <si>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</si>
  <si>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</si>
  <si>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</si>
  <si>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</si>
  <si>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</si>
  <si>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</si>
  <si>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</si>
  <si>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</si>
  <si>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</si>
  <si>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</si>
  <si>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</si>
  <si>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</si>
  <si>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</si>
  <si>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</si>
  <si>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</si>
  <si>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</si>
  <si>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</si>
  <si>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</si>
  <si>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</si>
  <si>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</si>
  <si>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</si>
  <si>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</si>
  <si>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</si>
  <si>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</si>
  <si>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</si>
  <si>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</si>
  <si>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</si>
  <si>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</si>
  <si>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</si>
  <si>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</si>
  <si>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</si>
  <si>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</si>
  <si>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</si>
  <si>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</si>
  <si>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</si>
  <si>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</si>
  <si>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</si>
  <si>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</si>
  <si>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</si>
  <si>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</si>
  <si>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</si>
  <si>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</si>
  <si>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</si>
  <si>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</si>
  <si>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</si>
  <si>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</si>
  <si>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</si>
  <si>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</si>
  <si>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</si>
  <si>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</si>
  <si>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</si>
  <si>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</si>
  <si>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</si>
  <si>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</si>
  <si>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</si>
  <si>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</si>
  <si>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</si>
  <si>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</si>
  <si>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</si>
  <si>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</si>
  <si>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</si>
  <si>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</si>
  <si>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</si>
  <si>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</si>
  <si>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</si>
  <si>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</si>
  <si>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</si>
  <si>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</si>
  <si>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</si>
  <si>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</si>
  <si>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</si>
  <si>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</si>
  <si>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</si>
  <si>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</si>
  <si>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</si>
  <si>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</si>
  <si>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</si>
  <si>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</si>
  <si>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</si>
  <si>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</si>
  <si>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</si>
  <si>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</si>
  <si>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</si>
  <si>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</si>
  <si>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</si>
  <si>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</si>
  <si>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</si>
  <si>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</si>
  <si>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</si>
  <si>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</si>
  <si>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</si>
  <si>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</si>
  <si>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</si>
  <si>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Hrvatsko narodno kazalište Ivana pl. Zajca Rijeka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</si>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</sst>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2663796.7599999998</v>
      </c>
      <c r="D2" s="7">
        <f>'PR-RAS'!E6</f>
        <v>3803440.9</v>
      </c>
      <c r="E2" s="7">
        <v>0</v>
      </c>
      <c r="F2" s="7">
        <v>0</v>
      </c>
      <c r="G2" s="8">
        <f t="shared" ref="G2:G274" si="0">(B2/1000)*(C2*1+D2*2)</f>
        <v>10270.678559999998</v>
      </c>
      <c r="H2" s="8">
        <f t="shared" ref="H2:H274" si="1">ABS(C2-ROUND(C2,0))+ABS(D2-ROUND(D2,0))</f>
        <v>0.34000000031664968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28532</v>
      </c>
      <c r="D45" s="2">
        <f>'PR-RAS'!E49</f>
        <v>686400</v>
      </c>
      <c r="E45" s="2">
        <v>0</v>
      </c>
      <c r="F45" s="2">
        <v>0</v>
      </c>
      <c r="G45" s="3">
        <f t="shared" si="0"/>
        <v>61658.607999999993</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5032</v>
      </c>
      <c r="D46" s="2">
        <f>'PR-RAS'!E50</f>
        <v>0</v>
      </c>
      <c r="E46" s="2">
        <v>0</v>
      </c>
      <c r="F46" s="2">
        <v>0</v>
      </c>
      <c r="G46" s="3">
        <f t="shared" si="0"/>
        <v>226.44</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5032</v>
      </c>
      <c r="D47" s="2">
        <f>'PR-RAS'!E51</f>
        <v>0</v>
      </c>
      <c r="E47" s="2">
        <v>0</v>
      </c>
      <c r="F47" s="2">
        <v>0</v>
      </c>
      <c r="G47" s="3">
        <f t="shared" si="0"/>
        <v>231.47200000000001</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3900</v>
      </c>
      <c r="E49" s="2">
        <v>0</v>
      </c>
      <c r="F49" s="2">
        <v>0</v>
      </c>
      <c r="G49" s="3">
        <f t="shared" si="0"/>
        <v>374.40000000000003</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3900</v>
      </c>
      <c r="E50" s="2">
        <v>0</v>
      </c>
      <c r="F50" s="2">
        <v>0</v>
      </c>
      <c r="G50" s="3">
        <f t="shared" si="0"/>
        <v>382.2</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23500</v>
      </c>
      <c r="D64" s="2">
        <f>'PR-RAS'!E68</f>
        <v>682500</v>
      </c>
      <c r="E64" s="2">
        <v>0</v>
      </c>
      <c r="F64" s="2">
        <v>0</v>
      </c>
      <c r="G64" s="3">
        <f t="shared" si="0"/>
        <v>87475.5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23500</v>
      </c>
      <c r="D65" s="2">
        <f>'PR-RAS'!E69</f>
        <v>682500</v>
      </c>
      <c r="E65" s="2">
        <v>0</v>
      </c>
      <c r="F65" s="2">
        <v>0</v>
      </c>
      <c r="G65" s="3">
        <f t="shared" si="0"/>
        <v>88864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129450.65</v>
      </c>
      <c r="D102" s="2">
        <f>'PR-RAS'!E106</f>
        <v>198674.7</v>
      </c>
      <c r="E102" s="2">
        <v>0</v>
      </c>
      <c r="F102" s="2">
        <v>0</v>
      </c>
      <c r="G102" s="3">
        <f t="shared" si="0"/>
        <v>53206.80505000001</v>
      </c>
      <c r="H102" s="3">
        <f t="shared" si="1"/>
        <v>0.64999999999417923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129450.65</v>
      </c>
      <c r="D108" s="2">
        <f>'PR-RAS'!E112</f>
        <v>198674.7</v>
      </c>
      <c r="E108" s="2">
        <v>0</v>
      </c>
      <c r="F108" s="2">
        <v>0</v>
      </c>
      <c r="G108" s="3">
        <f t="shared" si="0"/>
        <v>56367.605350000005</v>
      </c>
      <c r="H108" s="3">
        <f t="shared" si="1"/>
        <v>0.64999999999417923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129450.65</v>
      </c>
      <c r="D113" s="2">
        <f>'PR-RAS'!E117</f>
        <v>198674.7</v>
      </c>
      <c r="E113" s="2">
        <v>0</v>
      </c>
      <c r="F113" s="2">
        <v>0</v>
      </c>
      <c r="G113" s="3">
        <f t="shared" si="0"/>
        <v>59001.60560000001</v>
      </c>
      <c r="H113" s="3">
        <f t="shared" si="1"/>
        <v>0.64999999999417923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62600.35</v>
      </c>
      <c r="D121" s="2">
        <f>'PR-RAS'!E125</f>
        <v>105369.34</v>
      </c>
      <c r="E121" s="2">
        <v>0</v>
      </c>
      <c r="F121" s="2">
        <v>0</v>
      </c>
      <c r="G121" s="3">
        <f t="shared" si="0"/>
        <v>32800.683599999997</v>
      </c>
      <c r="H121" s="3">
        <f t="shared" si="1"/>
        <v>0.68999999999505235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50659.35</v>
      </c>
      <c r="D122" s="2">
        <f>'PR-RAS'!E126</f>
        <v>99369.34</v>
      </c>
      <c r="E122" s="2">
        <v>0</v>
      </c>
      <c r="F122" s="2">
        <v>0</v>
      </c>
      <c r="G122" s="3">
        <f t="shared" si="0"/>
        <v>30177.161629999999</v>
      </c>
      <c r="H122" s="3">
        <f t="shared" si="1"/>
        <v>0.68999999999505235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1838.5</v>
      </c>
      <c r="D123" s="2">
        <f>'PR-RAS'!E127</f>
        <v>2053.5</v>
      </c>
      <c r="E123" s="2">
        <v>0</v>
      </c>
      <c r="F123" s="2">
        <v>0</v>
      </c>
      <c r="G123" s="3">
        <f t="shared" si="0"/>
        <v>725.351</v>
      </c>
      <c r="H123" s="3">
        <f t="shared" si="1"/>
        <v>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48820.85</v>
      </c>
      <c r="D124" s="2">
        <f>'PR-RAS'!E128</f>
        <v>97315.839999999997</v>
      </c>
      <c r="E124" s="2">
        <v>0</v>
      </c>
      <c r="F124" s="2">
        <v>0</v>
      </c>
      <c r="G124" s="3">
        <f t="shared" si="0"/>
        <v>29944.661189999999</v>
      </c>
      <c r="H124" s="3">
        <f t="shared" si="1"/>
        <v>0.31000000000494765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11941</v>
      </c>
      <c r="D125" s="2">
        <f>'PR-RAS'!E129</f>
        <v>6000</v>
      </c>
      <c r="E125" s="2">
        <v>0</v>
      </c>
      <c r="F125" s="2">
        <v>0</v>
      </c>
      <c r="G125" s="3">
        <f t="shared" si="0"/>
        <v>2968.6840000000002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11941</v>
      </c>
      <c r="D126" s="2">
        <f>'PR-RAS'!E130</f>
        <v>6000</v>
      </c>
      <c r="E126" s="2">
        <v>0</v>
      </c>
      <c r="F126" s="2">
        <v>0</v>
      </c>
      <c r="G126" s="3">
        <f t="shared" si="0"/>
        <v>2992.625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2443213.7599999998</v>
      </c>
      <c r="D130" s="2">
        <f>'PR-RAS'!E134</f>
        <v>2812996.83</v>
      </c>
      <c r="E130" s="2">
        <v>0</v>
      </c>
      <c r="F130" s="2">
        <v>0</v>
      </c>
      <c r="G130" s="3">
        <f t="shared" si="0"/>
        <v>1040927.7571800001</v>
      </c>
      <c r="H130" s="3">
        <f t="shared" si="1"/>
        <v>0.41000000014901161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2443213.7599999998</v>
      </c>
      <c r="D131" s="2">
        <f>'PR-RAS'!E135</f>
        <v>2812996.83</v>
      </c>
      <c r="E131" s="2">
        <v>0</v>
      </c>
      <c r="F131" s="2">
        <v>0</v>
      </c>
      <c r="G131" s="3">
        <f t="shared" si="0"/>
        <v>1048996.9646000001</v>
      </c>
      <c r="H131" s="3">
        <f t="shared" si="1"/>
        <v>0.41000000014901161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2443213.7599999998</v>
      </c>
      <c r="D132" s="2">
        <f>'PR-RAS'!E136</f>
        <v>2812725.33</v>
      </c>
      <c r="E132" s="2">
        <v>0</v>
      </c>
      <c r="F132" s="2">
        <v>0</v>
      </c>
      <c r="G132" s="3">
        <f t="shared" si="0"/>
        <v>1056995.03902</v>
      </c>
      <c r="H132" s="3">
        <f t="shared" si="1"/>
        <v>0.57000000029802322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271.5</v>
      </c>
      <c r="E133" s="2">
        <v>0</v>
      </c>
      <c r="F133" s="2">
        <v>0</v>
      </c>
      <c r="G133" s="3">
        <f t="shared" si="0"/>
        <v>71.676000000000002</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0.03</v>
      </c>
      <c r="E136" s="2">
        <v>0</v>
      </c>
      <c r="F136" s="2">
        <v>0</v>
      </c>
      <c r="G136" s="3">
        <f t="shared" si="0"/>
        <v>8.0999999999999996E-3</v>
      </c>
      <c r="H136" s="3">
        <f t="shared" si="1"/>
        <v>0.03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0.03</v>
      </c>
      <c r="E147" s="2">
        <v>0</v>
      </c>
      <c r="F147" s="2">
        <v>0</v>
      </c>
      <c r="G147" s="3">
        <f t="shared" si="0"/>
        <v>8.7599999999999987E-3</v>
      </c>
      <c r="H147" s="3">
        <f t="shared" si="1"/>
        <v>0.03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2916622.02</v>
      </c>
      <c r="D148" s="2">
        <f>'PR-RAS'!E152</f>
        <v>3422516.9100000006</v>
      </c>
      <c r="E148" s="2">
        <v>0</v>
      </c>
      <c r="F148" s="2">
        <v>0</v>
      </c>
      <c r="G148" s="3">
        <f t="shared" si="0"/>
        <v>1434963.4084800002</v>
      </c>
      <c r="H148" s="3">
        <f t="shared" si="1"/>
        <v>0.10999999940395355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2177767.5900000003</v>
      </c>
      <c r="D149" s="2">
        <f>'PR-RAS'!E153</f>
        <v>2366811.77</v>
      </c>
      <c r="E149" s="2">
        <v>0</v>
      </c>
      <c r="F149" s="2">
        <v>0</v>
      </c>
      <c r="G149" s="3">
        <f t="shared" si="0"/>
        <v>1022885.8872400001</v>
      </c>
      <c r="H149" s="3">
        <f t="shared" si="1"/>
        <v>0.63999999966472387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1780134.11</v>
      </c>
      <c r="D150" s="2">
        <f>'PR-RAS'!E154</f>
        <v>1899675.9000000001</v>
      </c>
      <c r="E150" s="2">
        <v>0</v>
      </c>
      <c r="F150" s="2">
        <v>0</v>
      </c>
      <c r="G150" s="3">
        <f t="shared" si="0"/>
        <v>831343.40058999998</v>
      </c>
      <c r="H150" s="3">
        <f t="shared" si="1"/>
        <v>0.2099999999627471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1717997.31</v>
      </c>
      <c r="D151" s="2">
        <f>'PR-RAS'!E155</f>
        <v>1852750.16</v>
      </c>
      <c r="E151" s="2">
        <v>0</v>
      </c>
      <c r="F151" s="2">
        <v>0</v>
      </c>
      <c r="G151" s="3">
        <f t="shared" si="0"/>
        <v>813524.64449999994</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36033.32</v>
      </c>
      <c r="D153" s="2">
        <f>'PR-RAS'!E157</f>
        <v>19772.87</v>
      </c>
      <c r="E153" s="2">
        <v>0</v>
      </c>
      <c r="F153" s="2">
        <v>0</v>
      </c>
      <c r="G153" s="3">
        <f t="shared" si="0"/>
        <v>11488.017119999999</v>
      </c>
      <c r="H153" s="3">
        <f t="shared" si="1"/>
        <v>0.4500000000007276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26103.48</v>
      </c>
      <c r="D154" s="2">
        <f>'PR-RAS'!E158</f>
        <v>27152.87</v>
      </c>
      <c r="E154" s="2">
        <v>0</v>
      </c>
      <c r="F154" s="2">
        <v>0</v>
      </c>
      <c r="G154" s="3">
        <f t="shared" si="0"/>
        <v>12302.61066</v>
      </c>
      <c r="H154" s="3">
        <f t="shared" si="1"/>
        <v>0.61000000000058208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87692.08</v>
      </c>
      <c r="D155" s="2">
        <f>'PR-RAS'!E159</f>
        <v>116610.25</v>
      </c>
      <c r="E155" s="2">
        <v>0</v>
      </c>
      <c r="F155" s="2">
        <v>0</v>
      </c>
      <c r="G155" s="3">
        <f t="shared" si="0"/>
        <v>49420.537320000003</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309941.39999999997</v>
      </c>
      <c r="D156" s="2">
        <f>'PR-RAS'!E160</f>
        <v>350525.62</v>
      </c>
      <c r="E156" s="2">
        <v>0</v>
      </c>
      <c r="F156" s="2">
        <v>0</v>
      </c>
      <c r="G156" s="3">
        <f t="shared" si="0"/>
        <v>156703.85919999998</v>
      </c>
      <c r="H156" s="3">
        <f t="shared" si="1"/>
        <v>0.77999999996973202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33279.17</v>
      </c>
      <c r="D157" s="2">
        <f>'PR-RAS'!E161</f>
        <v>39318.370000000003</v>
      </c>
      <c r="E157" s="2">
        <v>0</v>
      </c>
      <c r="F157" s="2">
        <v>0</v>
      </c>
      <c r="G157" s="3">
        <f t="shared" si="0"/>
        <v>17458.881959999999</v>
      </c>
      <c r="H157" s="3">
        <f t="shared" si="1"/>
        <v>0.54000000000087311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276662.23</v>
      </c>
      <c r="D158" s="2">
        <f>'PR-RAS'!E162</f>
        <v>311207.25</v>
      </c>
      <c r="E158" s="2">
        <v>0</v>
      </c>
      <c r="F158" s="2">
        <v>0</v>
      </c>
      <c r="G158" s="3">
        <f t="shared" si="0"/>
        <v>141155.04660999999</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737690.92</v>
      </c>
      <c r="D160" s="2">
        <f>'PR-RAS'!E164</f>
        <v>1055565.6700000002</v>
      </c>
      <c r="E160" s="2">
        <v>0</v>
      </c>
      <c r="F160" s="2">
        <v>0</v>
      </c>
      <c r="G160" s="3">
        <f t="shared" si="0"/>
        <v>452962.73934000003</v>
      </c>
      <c r="H160" s="3">
        <f t="shared" si="1"/>
        <v>0.40999999979976565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100783.52</v>
      </c>
      <c r="D161" s="2">
        <f>'PR-RAS'!E165</f>
        <v>125656.20999999999</v>
      </c>
      <c r="E161" s="2">
        <v>0</v>
      </c>
      <c r="F161" s="2">
        <v>0</v>
      </c>
      <c r="G161" s="3">
        <f t="shared" si="0"/>
        <v>56335.350400000003</v>
      </c>
      <c r="H161" s="3">
        <f t="shared" si="1"/>
        <v>0.68999999998777639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30262.97</v>
      </c>
      <c r="D162" s="2">
        <f>'PR-RAS'!E166</f>
        <v>48232.24</v>
      </c>
      <c r="E162" s="2">
        <v>0</v>
      </c>
      <c r="F162" s="2">
        <v>0</v>
      </c>
      <c r="G162" s="3">
        <f t="shared" si="0"/>
        <v>20403.119449999998</v>
      </c>
      <c r="H162" s="3">
        <f t="shared" si="1"/>
        <v>0.26999999999679858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51702.25</v>
      </c>
      <c r="D163" s="2">
        <f>'PR-RAS'!E167</f>
        <v>48544.41</v>
      </c>
      <c r="E163" s="2">
        <v>0</v>
      </c>
      <c r="F163" s="2">
        <v>0</v>
      </c>
      <c r="G163" s="3">
        <f t="shared" si="0"/>
        <v>24104.153340000001</v>
      </c>
      <c r="H163" s="3">
        <f t="shared" si="1"/>
        <v>0.66000000000349246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700</v>
      </c>
      <c r="E164" s="2">
        <v>0</v>
      </c>
      <c r="F164" s="2">
        <v>0</v>
      </c>
      <c r="G164" s="3">
        <f t="shared" si="0"/>
        <v>228.20000000000002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18818.3</v>
      </c>
      <c r="D165" s="2">
        <f>'PR-RAS'!E169</f>
        <v>28179.56</v>
      </c>
      <c r="E165" s="2">
        <v>0</v>
      </c>
      <c r="F165" s="2">
        <v>0</v>
      </c>
      <c r="G165" s="3">
        <f t="shared" si="0"/>
        <v>12329.096880000001</v>
      </c>
      <c r="H165" s="3">
        <f t="shared" si="1"/>
        <v>0.73999999999796273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114211.61</v>
      </c>
      <c r="D166" s="2">
        <f>'PR-RAS'!E170</f>
        <v>186730.36000000002</v>
      </c>
      <c r="E166" s="2">
        <v>0</v>
      </c>
      <c r="F166" s="2">
        <v>0</v>
      </c>
      <c r="G166" s="3">
        <f t="shared" si="0"/>
        <v>80465.934450000001</v>
      </c>
      <c r="H166" s="3">
        <f t="shared" si="1"/>
        <v>0.75000000001455192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9452.42</v>
      </c>
      <c r="D167" s="2">
        <f>'PR-RAS'!E171</f>
        <v>8968.35</v>
      </c>
      <c r="E167" s="2">
        <v>0</v>
      </c>
      <c r="F167" s="2">
        <v>0</v>
      </c>
      <c r="G167" s="3">
        <f t="shared" si="0"/>
        <v>4546.5939200000003</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35746.43</v>
      </c>
      <c r="D168" s="2">
        <f>'PR-RAS'!E172</f>
        <v>46494.59</v>
      </c>
      <c r="E168" s="2">
        <v>0</v>
      </c>
      <c r="F168" s="2">
        <v>0</v>
      </c>
      <c r="G168" s="3">
        <f t="shared" si="0"/>
        <v>21498.846869999998</v>
      </c>
      <c r="H168" s="3">
        <f t="shared" si="1"/>
        <v>0.8400000000037835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52513.16</v>
      </c>
      <c r="D169" s="2">
        <f>'PR-RAS'!E173</f>
        <v>100462.1</v>
      </c>
      <c r="E169" s="2">
        <v>0</v>
      </c>
      <c r="F169" s="2">
        <v>0</v>
      </c>
      <c r="G169" s="3">
        <f t="shared" si="0"/>
        <v>42577.476480000005</v>
      </c>
      <c r="H169" s="3">
        <f t="shared" si="1"/>
        <v>0.26000000000931323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7752.01</v>
      </c>
      <c r="D170" s="2">
        <f>'PR-RAS'!E174</f>
        <v>10420.219999999999</v>
      </c>
      <c r="E170" s="2">
        <v>0</v>
      </c>
      <c r="F170" s="2">
        <v>0</v>
      </c>
      <c r="G170" s="3">
        <f t="shared" si="0"/>
        <v>4832.1240499999994</v>
      </c>
      <c r="H170" s="3">
        <f t="shared" si="1"/>
        <v>0.22999999999956344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5600.05</v>
      </c>
      <c r="D171" s="2">
        <f>'PR-RAS'!E175</f>
        <v>9904.26</v>
      </c>
      <c r="E171" s="2">
        <v>0</v>
      </c>
      <c r="F171" s="2">
        <v>0</v>
      </c>
      <c r="G171" s="3">
        <f t="shared" si="0"/>
        <v>4319.4569000000001</v>
      </c>
      <c r="H171" s="3">
        <f t="shared" si="1"/>
        <v>0.31000000000040018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3147.54</v>
      </c>
      <c r="D173" s="2">
        <f>'PR-RAS'!E177</f>
        <v>10480.84</v>
      </c>
      <c r="E173" s="2">
        <v>0</v>
      </c>
      <c r="F173" s="2">
        <v>0</v>
      </c>
      <c r="G173" s="3">
        <f t="shared" si="0"/>
        <v>4146.7858399999996</v>
      </c>
      <c r="H173" s="3">
        <f t="shared" si="1"/>
        <v>0.61999999999989086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479685.43000000005</v>
      </c>
      <c r="D174" s="2">
        <f>'PR-RAS'!E178</f>
        <v>710657.74</v>
      </c>
      <c r="E174" s="2">
        <v>0</v>
      </c>
      <c r="F174" s="2">
        <v>0</v>
      </c>
      <c r="G174" s="3">
        <f t="shared" si="0"/>
        <v>328873.15743000002</v>
      </c>
      <c r="H174" s="3">
        <f t="shared" si="1"/>
        <v>0.69000000006053597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20531.61</v>
      </c>
      <c r="D175" s="2">
        <f>'PR-RAS'!E179</f>
        <v>27221.599999999999</v>
      </c>
      <c r="E175" s="2">
        <v>0</v>
      </c>
      <c r="F175" s="2">
        <v>0</v>
      </c>
      <c r="G175" s="3">
        <f t="shared" si="0"/>
        <v>13045.616939999998</v>
      </c>
      <c r="H175" s="3">
        <f t="shared" si="1"/>
        <v>0.79000000000087311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18614.87</v>
      </c>
      <c r="D176" s="2">
        <f>'PR-RAS'!E180</f>
        <v>17144.810000000001</v>
      </c>
      <c r="E176" s="2">
        <v>0</v>
      </c>
      <c r="F176" s="2">
        <v>0</v>
      </c>
      <c r="G176" s="3">
        <f t="shared" si="0"/>
        <v>9258.2857500000009</v>
      </c>
      <c r="H176" s="3">
        <f t="shared" si="1"/>
        <v>0.31999999999970896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5592.53</v>
      </c>
      <c r="D177" s="2">
        <f>'PR-RAS'!E181</f>
        <v>14942.25</v>
      </c>
      <c r="E177" s="2">
        <v>0</v>
      </c>
      <c r="F177" s="2">
        <v>0</v>
      </c>
      <c r="G177" s="3">
        <f t="shared" si="0"/>
        <v>6243.9572799999996</v>
      </c>
      <c r="H177" s="3">
        <f t="shared" si="1"/>
        <v>0.72000000000025466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22185.34</v>
      </c>
      <c r="D178" s="2">
        <f>'PR-RAS'!E182</f>
        <v>25163.7</v>
      </c>
      <c r="E178" s="2">
        <v>0</v>
      </c>
      <c r="F178" s="2">
        <v>0</v>
      </c>
      <c r="G178" s="3">
        <f t="shared" si="0"/>
        <v>12834.75498</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60472.24</v>
      </c>
      <c r="D179" s="2">
        <f>'PR-RAS'!E183</f>
        <v>87226.39</v>
      </c>
      <c r="E179" s="2">
        <v>0</v>
      </c>
      <c r="F179" s="2">
        <v>0</v>
      </c>
      <c r="G179" s="3">
        <f t="shared" si="0"/>
        <v>41816.653559999999</v>
      </c>
      <c r="H179" s="3">
        <f t="shared" si="1"/>
        <v>0.62999999999738066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293.52</v>
      </c>
      <c r="D180" s="2">
        <f>'PR-RAS'!E184</f>
        <v>330.96</v>
      </c>
      <c r="E180" s="2">
        <v>0</v>
      </c>
      <c r="F180" s="2">
        <v>0</v>
      </c>
      <c r="G180" s="3">
        <f t="shared" si="0"/>
        <v>171.02375999999998</v>
      </c>
      <c r="H180" s="3">
        <f t="shared" si="1"/>
        <v>0.52000000000003865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308305.59000000003</v>
      </c>
      <c r="D181" s="2">
        <f>'PR-RAS'!E185</f>
        <v>491620.03</v>
      </c>
      <c r="E181" s="2">
        <v>0</v>
      </c>
      <c r="F181" s="2">
        <v>0</v>
      </c>
      <c r="G181" s="3">
        <f t="shared" si="0"/>
        <v>232478.217</v>
      </c>
      <c r="H181" s="3">
        <f t="shared" si="1"/>
        <v>0.44000000000232831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500.78</v>
      </c>
      <c r="D182" s="2">
        <f>'PR-RAS'!E186</f>
        <v>493.74</v>
      </c>
      <c r="E182" s="2">
        <v>0</v>
      </c>
      <c r="F182" s="2">
        <v>0</v>
      </c>
      <c r="G182" s="3">
        <f t="shared" si="0"/>
        <v>269.37505999999996</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43188.95</v>
      </c>
      <c r="D183" s="2">
        <f>'PR-RAS'!E187</f>
        <v>46514.26</v>
      </c>
      <c r="E183" s="2">
        <v>0</v>
      </c>
      <c r="F183" s="2">
        <v>0</v>
      </c>
      <c r="G183" s="3">
        <f t="shared" si="0"/>
        <v>24791.579539999999</v>
      </c>
      <c r="H183" s="3">
        <f t="shared" si="1"/>
        <v>0.31000000000494765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28808.7</v>
      </c>
      <c r="D184" s="2">
        <f>'PR-RAS'!E188</f>
        <v>15197.28</v>
      </c>
      <c r="E184" s="2">
        <v>0</v>
      </c>
      <c r="F184" s="2">
        <v>0</v>
      </c>
      <c r="G184" s="3">
        <f t="shared" si="0"/>
        <v>10834.19658</v>
      </c>
      <c r="H184" s="3">
        <f t="shared" si="1"/>
        <v>0.57999999999992724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14201.66</v>
      </c>
      <c r="D190" s="2">
        <f>'PR-RAS'!E194</f>
        <v>17324.079999999998</v>
      </c>
      <c r="E190" s="2">
        <v>0</v>
      </c>
      <c r="F190" s="2">
        <v>0</v>
      </c>
      <c r="G190" s="3">
        <f t="shared" si="0"/>
        <v>9232.6159799999987</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2768.53</v>
      </c>
      <c r="D192" s="2">
        <f>'PR-RAS'!E196</f>
        <v>2872.7</v>
      </c>
      <c r="E192" s="2">
        <v>0</v>
      </c>
      <c r="F192" s="2">
        <v>0</v>
      </c>
      <c r="G192" s="3">
        <f t="shared" si="0"/>
        <v>1626.1606300000001</v>
      </c>
      <c r="H192" s="3">
        <f t="shared" si="1"/>
        <v>0.76999999999998181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1903.14</v>
      </c>
      <c r="D193" s="2">
        <f>'PR-RAS'!E197</f>
        <v>2136.39</v>
      </c>
      <c r="E193" s="2">
        <v>0</v>
      </c>
      <c r="F193" s="2">
        <v>0</v>
      </c>
      <c r="G193" s="3">
        <f t="shared" si="0"/>
        <v>1185.77664</v>
      </c>
      <c r="H193" s="3">
        <f t="shared" si="1"/>
        <v>0.52999999999997272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5175</v>
      </c>
      <c r="D194" s="2">
        <f>'PR-RAS'!E198</f>
        <v>3300</v>
      </c>
      <c r="E194" s="2">
        <v>0</v>
      </c>
      <c r="F194" s="2">
        <v>0</v>
      </c>
      <c r="G194" s="3">
        <f t="shared" si="0"/>
        <v>2272.5750000000003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3677</v>
      </c>
      <c r="D195" s="2">
        <f>'PR-RAS'!E199</f>
        <v>4585.12</v>
      </c>
      <c r="E195" s="2">
        <v>0</v>
      </c>
      <c r="F195" s="2">
        <v>0</v>
      </c>
      <c r="G195" s="3">
        <f t="shared" si="0"/>
        <v>2492.36456</v>
      </c>
      <c r="H195" s="3">
        <f t="shared" si="1"/>
        <v>0.11999999999989086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677.99</v>
      </c>
      <c r="D197" s="2">
        <f>'PR-RAS'!E201</f>
        <v>4429.87</v>
      </c>
      <c r="E197" s="2">
        <v>0</v>
      </c>
      <c r="F197" s="2">
        <v>0</v>
      </c>
      <c r="G197" s="3">
        <f t="shared" si="0"/>
        <v>1869.39508</v>
      </c>
      <c r="H197" s="3">
        <f t="shared" si="1"/>
        <v>0.14000000000010004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1163.51</v>
      </c>
      <c r="D198" s="2">
        <f>'PR-RAS'!E202</f>
        <v>139.47</v>
      </c>
      <c r="E198" s="2">
        <v>0</v>
      </c>
      <c r="F198" s="2">
        <v>0</v>
      </c>
      <c r="G198" s="3">
        <f t="shared" si="0"/>
        <v>284.16265000000004</v>
      </c>
      <c r="H198" s="3">
        <f t="shared" si="1"/>
        <v>0.96000000000000796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1163.51</v>
      </c>
      <c r="D212" s="2">
        <f>'PR-RAS'!E216</f>
        <v>139.47</v>
      </c>
      <c r="E212" s="2">
        <v>0</v>
      </c>
      <c r="F212" s="2">
        <v>0</v>
      </c>
      <c r="G212" s="3">
        <f t="shared" si="0"/>
        <v>304.35694999999998</v>
      </c>
      <c r="H212" s="3">
        <f t="shared" si="1"/>
        <v>0.96000000000000796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61.77</v>
      </c>
      <c r="D213" s="2">
        <f>'PR-RAS'!E217</f>
        <v>0</v>
      </c>
      <c r="E213" s="2">
        <v>0</v>
      </c>
      <c r="F213" s="2">
        <v>0</v>
      </c>
      <c r="G213" s="3">
        <f t="shared" si="0"/>
        <v>13.09524</v>
      </c>
      <c r="H213" s="3">
        <f t="shared" si="1"/>
        <v>0.22999999999999687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21.59</v>
      </c>
      <c r="E214" s="2">
        <v>0</v>
      </c>
      <c r="F214" s="2">
        <v>0</v>
      </c>
      <c r="G214" s="3">
        <f t="shared" si="0"/>
        <v>9.1973400000000005</v>
      </c>
      <c r="H214" s="3">
        <f t="shared" si="1"/>
        <v>0.41000000000000014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1101.74</v>
      </c>
      <c r="D215" s="2">
        <f>'PR-RAS'!E219</f>
        <v>117.88</v>
      </c>
      <c r="E215" s="2">
        <v>0</v>
      </c>
      <c r="F215" s="2">
        <v>0</v>
      </c>
      <c r="G215" s="3">
        <f t="shared" si="0"/>
        <v>286.22500000000002</v>
      </c>
      <c r="H215" s="3">
        <f t="shared" si="1"/>
        <v>0.37999999999999545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2916622.02</v>
      </c>
      <c r="D295" s="2">
        <f>'PR-RAS'!E299</f>
        <v>3422516.9100000006</v>
      </c>
      <c r="E295" s="2">
        <v>0</v>
      </c>
      <c r="F295" s="2">
        <v>0</v>
      </c>
      <c r="G295" s="3">
        <f t="shared" si="12"/>
        <v>2869926.8169600004</v>
      </c>
      <c r="H295" s="3">
        <f t="shared" si="13"/>
        <v>0.10999999940395355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380923.98999999929</v>
      </c>
      <c r="E296" s="2">
        <v>0</v>
      </c>
      <c r="F296" s="2">
        <v>0</v>
      </c>
      <c r="G296" s="3">
        <f t="shared" si="12"/>
        <v>224745.15409999958</v>
      </c>
      <c r="H296" s="3">
        <f t="shared" si="13"/>
        <v>1.0000000707805157E-2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252825.26000000024</v>
      </c>
      <c r="D297" s="2">
        <f>'PR-RAS'!E301</f>
        <v>0</v>
      </c>
      <c r="E297" s="2">
        <v>0</v>
      </c>
      <c r="F297" s="2">
        <v>0</v>
      </c>
      <c r="G297" s="3">
        <f t="shared" si="12"/>
        <v>74836.276960000061</v>
      </c>
      <c r="H297" s="3">
        <f t="shared" si="13"/>
        <v>0.26000000024214387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1081498.6100000001</v>
      </c>
      <c r="D299" s="2">
        <f>'PR-RAS'!E303</f>
        <v>603365.51</v>
      </c>
      <c r="E299" s="2">
        <v>0</v>
      </c>
      <c r="F299" s="2">
        <v>0</v>
      </c>
      <c r="G299" s="3">
        <f t="shared" si="12"/>
        <v>681892.42973999993</v>
      </c>
      <c r="H299" s="3">
        <f t="shared" si="13"/>
        <v>0.87999999988824129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7729.73</v>
      </c>
      <c r="D300" s="2">
        <f>'PR-RAS'!E304</f>
        <v>22844.67</v>
      </c>
      <c r="E300" s="2">
        <v>0</v>
      </c>
      <c r="F300" s="2">
        <v>0</v>
      </c>
      <c r="G300" s="3">
        <f t="shared" si="12"/>
        <v>15972.301929999998</v>
      </c>
      <c r="H300" s="3">
        <f t="shared" si="13"/>
        <v>0.60000000000218279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5710.16</v>
      </c>
      <c r="D301" s="2">
        <f>'PR-RAS'!E305</f>
        <v>21778.67</v>
      </c>
      <c r="E301" s="2">
        <v>0</v>
      </c>
      <c r="F301" s="2">
        <v>0</v>
      </c>
      <c r="G301" s="3">
        <f t="shared" si="12"/>
        <v>14780.25</v>
      </c>
      <c r="H301" s="3">
        <f t="shared" si="13"/>
        <v>0.49000000000160071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8594.5399999999991</v>
      </c>
      <c r="D355" s="2">
        <f>'PR-RAS'!E360</f>
        <v>12837.23</v>
      </c>
      <c r="E355" s="2">
        <v>0</v>
      </c>
      <c r="F355" s="2">
        <v>0</v>
      </c>
      <c r="G355" s="3">
        <f t="shared" si="12"/>
        <v>12131.225999999999</v>
      </c>
      <c r="H355" s="3">
        <f t="shared" si="13"/>
        <v>0.69000000000050932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310</v>
      </c>
      <c r="E356" s="2">
        <v>0</v>
      </c>
      <c r="F356" s="2">
        <v>0</v>
      </c>
      <c r="G356" s="3">
        <f t="shared" si="12"/>
        <v>220.1</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310</v>
      </c>
      <c r="E361" s="2">
        <v>0</v>
      </c>
      <c r="F361" s="2">
        <v>0</v>
      </c>
      <c r="G361" s="3">
        <f t="shared" si="12"/>
        <v>223.2</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310</v>
      </c>
      <c r="E364" s="2">
        <v>0</v>
      </c>
      <c r="F364" s="2">
        <v>0</v>
      </c>
      <c r="G364" s="3">
        <f t="shared" si="12"/>
        <v>225.06</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8594.5399999999991</v>
      </c>
      <c r="D368" s="2">
        <f>'PR-RAS'!E373</f>
        <v>12527.23</v>
      </c>
      <c r="E368" s="2">
        <v>0</v>
      </c>
      <c r="F368" s="2">
        <v>0</v>
      </c>
      <c r="G368" s="3">
        <f t="shared" si="12"/>
        <v>12349.182999999999</v>
      </c>
      <c r="H368" s="3">
        <f t="shared" si="13"/>
        <v>0.69000000000050932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8594.5399999999991</v>
      </c>
      <c r="D374" s="2">
        <f>'PR-RAS'!E379</f>
        <v>12527.23</v>
      </c>
      <c r="E374" s="2">
        <v>0</v>
      </c>
      <c r="F374" s="2">
        <v>0</v>
      </c>
      <c r="G374" s="3">
        <f t="shared" si="12"/>
        <v>12551.076999999999</v>
      </c>
      <c r="H374" s="3">
        <f t="shared" si="13"/>
        <v>0.69000000000050932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5196.57</v>
      </c>
      <c r="D375" s="2">
        <f>'PR-RAS'!E380</f>
        <v>1586.1</v>
      </c>
      <c r="E375" s="2">
        <v>0</v>
      </c>
      <c r="F375" s="2">
        <v>0</v>
      </c>
      <c r="G375" s="3">
        <f t="shared" si="12"/>
        <v>3129.9199800000001</v>
      </c>
      <c r="H375" s="3">
        <f t="shared" si="13"/>
        <v>0.53000000000020009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1353.7</v>
      </c>
      <c r="D380" s="2">
        <f>'PR-RAS'!E385</f>
        <v>2306.25</v>
      </c>
      <c r="E380" s="2">
        <v>0</v>
      </c>
      <c r="F380" s="2">
        <v>0</v>
      </c>
      <c r="G380" s="3">
        <f t="shared" si="12"/>
        <v>2261.1898000000001</v>
      </c>
      <c r="H380" s="3">
        <f t="shared" si="13"/>
        <v>0.54999999999995453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2044.27</v>
      </c>
      <c r="D381" s="2">
        <f>'PR-RAS'!E386</f>
        <v>8634.8799999999992</v>
      </c>
      <c r="E381" s="2">
        <v>0</v>
      </c>
      <c r="F381" s="2">
        <v>0</v>
      </c>
      <c r="G381" s="3">
        <f t="shared" si="12"/>
        <v>7339.3314</v>
      </c>
      <c r="H381" s="3">
        <f t="shared" si="13"/>
        <v>0.39000000000078217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8594.5399999999991</v>
      </c>
      <c r="D413" s="2">
        <f>'PR-RAS'!E418</f>
        <v>12837.23</v>
      </c>
      <c r="E413" s="2">
        <v>0</v>
      </c>
      <c r="F413" s="2">
        <v>0</v>
      </c>
      <c r="G413" s="3">
        <f t="shared" si="12"/>
        <v>14118.828</v>
      </c>
      <c r="H413" s="3">
        <f t="shared" si="13"/>
        <v>0.69000000000050932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2663796.7599999998</v>
      </c>
      <c r="D417" s="2">
        <f>'PR-RAS'!E422</f>
        <v>3803440.9</v>
      </c>
      <c r="E417" s="2">
        <v>0</v>
      </c>
      <c r="F417" s="2">
        <v>0</v>
      </c>
      <c r="G417" s="3">
        <f t="shared" si="12"/>
        <v>4272602.2809599992</v>
      </c>
      <c r="H417" s="3">
        <f t="shared" si="13"/>
        <v>0.34000000031664968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2925216.56</v>
      </c>
      <c r="D418" s="2">
        <f>'PR-RAS'!E423</f>
        <v>3435354.1400000006</v>
      </c>
      <c r="E418" s="2">
        <v>0</v>
      </c>
      <c r="F418" s="2">
        <v>0</v>
      </c>
      <c r="G418" s="3">
        <f t="shared" si="12"/>
        <v>4084900.6582800006</v>
      </c>
      <c r="H418" s="3">
        <f t="shared" si="13"/>
        <v>0.58000000054016709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368086.75999999931</v>
      </c>
      <c r="E419" s="2">
        <v>0</v>
      </c>
      <c r="F419" s="2">
        <v>0</v>
      </c>
      <c r="G419" s="3">
        <f t="shared" si="12"/>
        <v>307720.53135999938</v>
      </c>
      <c r="H419" s="3">
        <f t="shared" si="13"/>
        <v>0.24000000068917871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261419.80000000028</v>
      </c>
      <c r="D420" s="2">
        <f>'PR-RAS'!E425</f>
        <v>0</v>
      </c>
      <c r="E420" s="2">
        <v>0</v>
      </c>
      <c r="F420" s="2">
        <v>0</v>
      </c>
      <c r="G420" s="3">
        <f t="shared" si="12"/>
        <v>109534.89620000012</v>
      </c>
      <c r="H420" s="3">
        <f t="shared" si="13"/>
        <v>0.19999999972060323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1081498.6100000001</v>
      </c>
      <c r="D422" s="2">
        <f>'PR-RAS'!E427</f>
        <v>603365.51</v>
      </c>
      <c r="E422" s="2">
        <v>0</v>
      </c>
      <c r="F422" s="2">
        <v>0</v>
      </c>
      <c r="G422" s="3">
        <f t="shared" si="12"/>
        <v>963344.67422999989</v>
      </c>
      <c r="H422" s="3">
        <f t="shared" si="13"/>
        <v>0.87999999988824129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7729.73</v>
      </c>
      <c r="D423" s="2">
        <f>'PR-RAS'!E428</f>
        <v>22844.67</v>
      </c>
      <c r="E423" s="2">
        <v>0</v>
      </c>
      <c r="F423" s="2">
        <v>0</v>
      </c>
      <c r="G423" s="3">
        <f t="shared" si="12"/>
        <v>22542.847539999995</v>
      </c>
      <c r="H423" s="3">
        <f t="shared" si="13"/>
        <v>0.60000000000218279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2663796.7599999998</v>
      </c>
      <c r="D637" s="2">
        <f>'PR-RAS'!E643</f>
        <v>3803440.9</v>
      </c>
      <c r="E637" s="2">
        <v>0</v>
      </c>
      <c r="F637" s="2">
        <v>0</v>
      </c>
      <c r="G637" s="3">
        <f t="shared" si="14"/>
        <v>6532151.5641599996</v>
      </c>
      <c r="H637" s="3">
        <f t="shared" si="15"/>
        <v>0.34000000031664968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2925216.56</v>
      </c>
      <c r="D638" s="2">
        <f>'PR-RAS'!E644</f>
        <v>3435354.1400000006</v>
      </c>
      <c r="E638" s="2">
        <v>0</v>
      </c>
      <c r="F638" s="2">
        <v>0</v>
      </c>
      <c r="G638" s="3">
        <f t="shared" si="14"/>
        <v>6240004.1230800012</v>
      </c>
      <c r="H638" s="3">
        <f t="shared" si="15"/>
        <v>0.58000000054016709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368086.75999999931</v>
      </c>
      <c r="E639" s="2">
        <v>0</v>
      </c>
      <c r="F639" s="2">
        <v>0</v>
      </c>
      <c r="G639" s="3">
        <f t="shared" si="14"/>
        <v>469678.70575999911</v>
      </c>
      <c r="H639" s="3">
        <f t="shared" si="15"/>
        <v>0.24000000068917871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261419.80000000028</v>
      </c>
      <c r="D640" s="2">
        <f>'PR-RAS'!E646</f>
        <v>0</v>
      </c>
      <c r="E640" s="2">
        <v>0</v>
      </c>
      <c r="F640" s="2">
        <v>0</v>
      </c>
      <c r="G640" s="3">
        <f t="shared" si="14"/>
        <v>167047.25220000019</v>
      </c>
      <c r="H640" s="3">
        <f t="shared" si="15"/>
        <v>0.19999999972060323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1081498.6100000001</v>
      </c>
      <c r="D642" s="2">
        <f>'PR-RAS'!E648</f>
        <v>603365.51</v>
      </c>
      <c r="E642" s="2">
        <v>0</v>
      </c>
      <c r="F642" s="2">
        <v>0</v>
      </c>
      <c r="G642" s="3">
        <f t="shared" si="14"/>
        <v>1466755.1928300001</v>
      </c>
      <c r="H642" s="3">
        <f t="shared" si="15"/>
        <v>0.87999999988824129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1342918.4100000004</v>
      </c>
      <c r="D644" s="2">
        <f>'PR-RAS'!E650</f>
        <v>235278.7500000007</v>
      </c>
      <c r="E644" s="2">
        <v>0</v>
      </c>
      <c r="F644" s="2">
        <v>0</v>
      </c>
      <c r="G644" s="3">
        <f t="shared" si="14"/>
        <v>1166065.0101300012</v>
      </c>
      <c r="H644" s="3">
        <f t="shared" si="15"/>
        <v>0.65999999968335032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3732.13</v>
      </c>
      <c r="D646" s="2">
        <f>'PR-RAS'!E653</f>
        <v>0</v>
      </c>
      <c r="E646" s="2">
        <v>0</v>
      </c>
      <c r="F646" s="2">
        <v>0</v>
      </c>
      <c r="G646" s="3">
        <f t="shared" si="14"/>
        <v>2407.2238500000003</v>
      </c>
      <c r="H646" s="3">
        <f t="shared" si="15"/>
        <v>0.13000000000010914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174137.73</v>
      </c>
      <c r="D647" s="2">
        <f>'PR-RAS'!E654</f>
        <v>226553.3</v>
      </c>
      <c r="E647" s="2">
        <v>0</v>
      </c>
      <c r="F647" s="2">
        <v>0</v>
      </c>
      <c r="G647" s="3">
        <f t="shared" si="14"/>
        <v>405199.83717999997</v>
      </c>
      <c r="H647" s="3">
        <f t="shared" si="15"/>
        <v>0.56999999997788109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176736.29</v>
      </c>
      <c r="D648" s="2">
        <f>'PR-RAS'!E655</f>
        <v>225818.5</v>
      </c>
      <c r="E648" s="2">
        <v>0</v>
      </c>
      <c r="F648" s="2">
        <v>0</v>
      </c>
      <c r="G648" s="3">
        <f t="shared" si="14"/>
        <v>406557.51863000006</v>
      </c>
      <c r="H648" s="3">
        <f t="shared" si="15"/>
        <v>0.79000000000814907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1133.570000000007</v>
      </c>
      <c r="D649" s="2">
        <f>'PR-RAS'!E656</f>
        <v>734.79999999998836</v>
      </c>
      <c r="E649" s="2">
        <v>0</v>
      </c>
      <c r="F649" s="2">
        <v>0</v>
      </c>
      <c r="G649" s="3">
        <f t="shared" si="14"/>
        <v>1686.8541599999894</v>
      </c>
      <c r="H649" s="3">
        <f t="shared" si="15"/>
        <v>0.63000000000465661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318</v>
      </c>
      <c r="D651" s="2">
        <f>'PR-RAS'!E658</f>
        <v>322</v>
      </c>
      <c r="E651" s="2">
        <v>0</v>
      </c>
      <c r="F651" s="2">
        <v>0</v>
      </c>
      <c r="G651" s="3">
        <f t="shared" si="14"/>
        <v>625.30000000000007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306</v>
      </c>
      <c r="D653" s="2">
        <f>'PR-RAS'!E660</f>
        <v>307</v>
      </c>
      <c r="E653" s="2">
        <v>0</v>
      </c>
      <c r="F653" s="2">
        <v>0</v>
      </c>
      <c r="G653" s="3">
        <f t="shared" si="14"/>
        <v>599.84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659500</v>
      </c>
      <c r="E676" s="2">
        <v>0</v>
      </c>
      <c r="F676" s="2">
        <v>0</v>
      </c>
      <c r="G676" s="3">
        <f t="shared" si="14"/>
        <v>890325.00000000012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23500</v>
      </c>
      <c r="D677" s="2">
        <f>'PR-RAS'!E684</f>
        <v>23000</v>
      </c>
      <c r="E677" s="2">
        <v>0</v>
      </c>
      <c r="F677" s="2">
        <v>0</v>
      </c>
      <c r="G677" s="3">
        <f t="shared" si="14"/>
        <v>46982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129450.65</v>
      </c>
      <c r="D717" s="2">
        <f>'PR-RAS'!E724</f>
        <v>198674.7</v>
      </c>
      <c r="E717" s="2">
        <v>0</v>
      </c>
      <c r="F717" s="2">
        <v>0</v>
      </c>
      <c r="G717" s="3">
        <f t="shared" si="14"/>
        <v>377188.8358</v>
      </c>
      <c r="H717" s="3">
        <f t="shared" si="15"/>
        <v>0.64999999999417923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25289.16</v>
      </c>
      <c r="D725" s="2">
        <f>'PR-RAS'!E732</f>
        <v>14009.18</v>
      </c>
      <c r="E725" s="2">
        <v>0</v>
      </c>
      <c r="F725" s="2">
        <v>0</v>
      </c>
      <c r="G725" s="3">
        <f t="shared" si="14"/>
        <v>38594.644480000003</v>
      </c>
      <c r="H725" s="3">
        <f t="shared" si="15"/>
        <v>0.34000000000014552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3856.15</v>
      </c>
      <c r="D726" s="2">
        <f>'PR-RAS'!E733</f>
        <v>6719.97</v>
      </c>
      <c r="E726" s="2">
        <v>0</v>
      </c>
      <c r="F726" s="2">
        <v>0</v>
      </c>
      <c r="G726" s="3">
        <f t="shared" si="14"/>
        <v>12539.66525</v>
      </c>
      <c r="H726" s="3">
        <f t="shared" si="15"/>
        <v>0.17999999999983629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51702.25</v>
      </c>
      <c r="D727" s="2">
        <f>'PR-RAS'!E734</f>
        <v>48544.41</v>
      </c>
      <c r="E727" s="2">
        <v>0</v>
      </c>
      <c r="F727" s="2">
        <v>0</v>
      </c>
      <c r="G727" s="3">
        <f t="shared" si="14"/>
        <v>108022.31682000001</v>
      </c>
      <c r="H727" s="3">
        <f t="shared" si="15"/>
        <v>0.66000000000349246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293.52</v>
      </c>
      <c r="D729" s="2">
        <f>'PR-RAS'!E736</f>
        <v>330.96</v>
      </c>
      <c r="E729" s="2">
        <v>0</v>
      </c>
      <c r="F729" s="2">
        <v>0</v>
      </c>
      <c r="G729" s="3">
        <f t="shared" si="14"/>
        <v>695.56031999999993</v>
      </c>
      <c r="H729" s="3">
        <f t="shared" si="15"/>
        <v>0.52000000000003865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216278.95</v>
      </c>
      <c r="D730" s="2">
        <f>'PR-RAS'!E737</f>
        <v>264475.62</v>
      </c>
      <c r="E730" s="2">
        <v>0</v>
      </c>
      <c r="F730" s="2">
        <v>0</v>
      </c>
      <c r="G730" s="3">
        <f t="shared" si="14"/>
        <v>543272.80851</v>
      </c>
      <c r="H730" s="3">
        <f t="shared" si="15"/>
        <v>0.42999999999301508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2869.36</v>
      </c>
      <c r="D731" s="2">
        <f>'PR-RAS'!E738</f>
        <v>149.31</v>
      </c>
      <c r="E731" s="2">
        <v>0</v>
      </c>
      <c r="F731" s="2">
        <v>0</v>
      </c>
      <c r="G731" s="3">
        <f t="shared" si="14"/>
        <v>2312.6253999999999</v>
      </c>
      <c r="H731" s="3">
        <f t="shared" si="15"/>
        <v>0.6700000000001296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13506.88</v>
      </c>
      <c r="D732" s="2">
        <f>'PR-RAS'!E739</f>
        <v>12053.76</v>
      </c>
      <c r="E732" s="2">
        <v>0</v>
      </c>
      <c r="F732" s="2">
        <v>0</v>
      </c>
      <c r="G732" s="3">
        <f t="shared" si="14"/>
        <v>27496.126400000001</v>
      </c>
      <c r="H732" s="3">
        <f t="shared" si="15"/>
        <v>0.36000000000058208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1682.59</v>
      </c>
      <c r="D735" s="2">
        <f>'PR-RAS'!E742</f>
        <v>1463.55</v>
      </c>
      <c r="E735" s="2">
        <v>0</v>
      </c>
      <c r="F735" s="2">
        <v>0</v>
      </c>
      <c r="G735" s="3">
        <f t="shared" si="14"/>
        <v>3383.5124599999995</v>
      </c>
      <c r="H735" s="3">
        <f t="shared" si="15"/>
        <v>0.86000000000012733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5175</v>
      </c>
      <c r="D736" s="2">
        <f>'PR-RAS'!E743</f>
        <v>3300</v>
      </c>
      <c r="E736" s="2">
        <v>0</v>
      </c>
      <c r="F736" s="2">
        <v>0</v>
      </c>
      <c r="G736" s="3">
        <f t="shared" ref="G736:G737" si="28">(B736/1000)*(C736*1+D736*2)</f>
        <v>8654.625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3104</v>
      </c>
      <c r="D737" s="2">
        <f>'PR-RAS'!E744</f>
        <v>3780</v>
      </c>
      <c r="E737" s="2">
        <v>0</v>
      </c>
      <c r="F737" s="2">
        <v>0</v>
      </c>
      <c r="G737" s="3">
        <f t="shared" si="28"/>
        <v>7848.7039999999997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31067</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2663796.7599999998</v>
      </c>
      <c r="I17" s="275">
        <f>'PR-RAS'!E6</f>
        <v>3803440.9</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2916622.02</v>
      </c>
      <c r="I18" s="275">
        <f>'PR-RAS'!E152</f>
        <v>3422516.9100000006</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1342918.4100000004</v>
      </c>
      <c r="I20" s="275">
        <f>'PR-RAS'!E650</f>
        <v>235278.7500000007</v>
      </c>
      <c r="J20" s="5"/>
      <c r="K20" s="5"/>
      <c r="L20" s="5"/>
      <c r="M20" s="5"/>
      <c r="N20" s="5"/>
      <c r="O20" s="5"/>
      <c r="P20" s="5"/>
      <c r="Q20" s="5"/>
      <c r="R20" s="5"/>
      <c r="S20" s="5"/>
      <c r="T20" s="5"/>
      <c r="U20" s="5"/>
      <c r="V20" s="5"/>
      <c r="W20" s="5"/>
    </row>
    <row r="21" spans="1:23" ht="29.25" customHeight="1" x14ac:dyDescent="0.2">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5" t="s">
        <v>8</v>
      </c>
      <c r="C37" s="336"/>
      <c r="D37" s="336"/>
      <c r="E37" s="336"/>
      <c r="F37" s="337"/>
      <c r="G37" s="201" t="s">
        <v>9</v>
      </c>
      <c r="H37" s="265" t="s">
        <v>1999</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F658" sqref="F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2663796.7599999998</v>
      </c>
      <c r="E6" s="60">
        <f>E7+E43+E49+E82+E106+E125+E134+E140</f>
        <v>3803440.9</v>
      </c>
      <c r="F6" s="45">
        <f t="shared" ref="F6:F132" si="0">IF(D6&lt;&gt;0,IF(E6/D6&gt;=100,"&gt;&gt;100",E6/D6*100),"-")</f>
        <v>142.78269863200825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28532</v>
      </c>
      <c r="E49" s="60">
        <f>E50+E53+E58+E61+E64+E68+E71+E74+E77</f>
        <v>686400</v>
      </c>
      <c r="F49" s="45">
        <f t="shared" si="0"/>
        <v>2405.7198934529652</v>
      </c>
    </row>
    <row r="50" spans="1:6" ht="12.75" customHeight="1" x14ac:dyDescent="0.2">
      <c r="A50" s="63">
        <v>631</v>
      </c>
      <c r="B50" s="65" t="s">
        <v>103</v>
      </c>
      <c r="C50" s="247" t="s">
        <v>104</v>
      </c>
      <c r="D50" s="60">
        <f t="shared" ref="D50:E50" si="7">D51+D52</f>
        <v>5032</v>
      </c>
      <c r="E50" s="60">
        <f t="shared" si="7"/>
        <v>0</v>
      </c>
      <c r="F50" s="45">
        <f t="shared" si="0"/>
        <v>0</v>
      </c>
    </row>
    <row r="51" spans="1:6" ht="12.75" customHeight="1" x14ac:dyDescent="0.2">
      <c r="A51" s="63">
        <v>6311</v>
      </c>
      <c r="B51" s="65" t="s">
        <v>105</v>
      </c>
      <c r="C51" s="247" t="s">
        <v>106</v>
      </c>
      <c r="D51" s="194">
        <v>5032</v>
      </c>
      <c r="E51" s="194"/>
      <c r="F51" s="45">
        <f t="shared" si="0"/>
        <v>0</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3900</v>
      </c>
      <c r="F53" s="45" t="str">
        <f t="shared" si="0"/>
        <v>-</v>
      </c>
    </row>
    <row r="54" spans="1:6" ht="12.75" customHeight="1" x14ac:dyDescent="0.2">
      <c r="A54" s="63">
        <v>6321</v>
      </c>
      <c r="B54" s="65" t="s">
        <v>111</v>
      </c>
      <c r="C54" s="247" t="s">
        <v>112</v>
      </c>
      <c r="D54" s="194">
        <v>0</v>
      </c>
      <c r="E54" s="194">
        <v>3900</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23500</v>
      </c>
      <c r="E68" s="60">
        <f t="shared" si="11"/>
        <v>682500</v>
      </c>
      <c r="F68" s="45">
        <f t="shared" si="0"/>
        <v>2904.255319148936</v>
      </c>
    </row>
    <row r="69" spans="1:6" ht="12.75" customHeight="1" x14ac:dyDescent="0.2">
      <c r="A69" s="63" t="s">
        <v>141</v>
      </c>
      <c r="B69" s="64" t="s">
        <v>142</v>
      </c>
      <c r="C69" s="247" t="s">
        <v>141</v>
      </c>
      <c r="D69" s="194">
        <v>23500</v>
      </c>
      <c r="E69" s="194">
        <v>682500</v>
      </c>
      <c r="F69" s="45">
        <f t="shared" si="0"/>
        <v>2904.255319148936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129450.65</v>
      </c>
      <c r="E106" s="60">
        <f>E107+E112+E120+E124</f>
        <v>198674.7</v>
      </c>
      <c r="F106" s="45">
        <f t="shared" si="0"/>
        <v>153.47524326838067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129450.65</v>
      </c>
      <c r="E112" s="60">
        <f t="shared" si="20"/>
        <v>198674.7</v>
      </c>
      <c r="F112" s="45">
        <f t="shared" si="0"/>
        <v>153.47524326838067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129450.65</v>
      </c>
      <c r="E117" s="194">
        <v>198674.7</v>
      </c>
      <c r="F117" s="45">
        <f t="shared" si="0"/>
        <v>153.47524326838067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62600.35</v>
      </c>
      <c r="E125" s="60">
        <f t="shared" si="22"/>
        <v>105369.34</v>
      </c>
      <c r="F125" s="45">
        <f t="shared" si="0"/>
        <v>168.32068830286093</v>
      </c>
    </row>
    <row r="126" spans="1:6" ht="12.75" customHeight="1" x14ac:dyDescent="0.2">
      <c r="A126" s="63">
        <v>661</v>
      </c>
      <c r="B126" s="65" t="s">
        <v>255</v>
      </c>
      <c r="C126" s="247" t="s">
        <v>256</v>
      </c>
      <c r="D126" s="60">
        <f t="shared" ref="D126:E126" si="23">SUM(D127:D128)</f>
        <v>50659.35</v>
      </c>
      <c r="E126" s="60">
        <f t="shared" si="23"/>
        <v>99369.34</v>
      </c>
      <c r="F126" s="45">
        <f t="shared" si="0"/>
        <v>196.15202326914971</v>
      </c>
    </row>
    <row r="127" spans="1:6" ht="12.75" customHeight="1" x14ac:dyDescent="0.2">
      <c r="A127" s="63">
        <v>6614</v>
      </c>
      <c r="B127" s="65" t="s">
        <v>257</v>
      </c>
      <c r="C127" s="247" t="s">
        <v>258</v>
      </c>
      <c r="D127" s="194">
        <v>1838.5</v>
      </c>
      <c r="E127" s="194">
        <v>2053.5</v>
      </c>
      <c r="F127" s="45">
        <f t="shared" si="0"/>
        <v>111.69431601849334</v>
      </c>
    </row>
    <row r="128" spans="1:6" ht="12.75" customHeight="1" x14ac:dyDescent="0.2">
      <c r="A128" s="63">
        <v>6615</v>
      </c>
      <c r="B128" s="65" t="s">
        <v>259</v>
      </c>
      <c r="C128" s="247" t="s">
        <v>260</v>
      </c>
      <c r="D128" s="194">
        <v>48820.85</v>
      </c>
      <c r="E128" s="194">
        <v>97315.839999999997</v>
      </c>
      <c r="F128" s="45">
        <f t="shared" si="0"/>
        <v>199.33253927369145</v>
      </c>
    </row>
    <row r="129" spans="1:6" ht="36" x14ac:dyDescent="0.2">
      <c r="A129" s="63">
        <v>663</v>
      </c>
      <c r="B129" s="182" t="s">
        <v>261</v>
      </c>
      <c r="C129" s="247" t="s">
        <v>262</v>
      </c>
      <c r="D129" s="60">
        <f t="shared" ref="D129:E129" si="24">SUM(D130:D133)</f>
        <v>11941</v>
      </c>
      <c r="E129" s="60">
        <f t="shared" si="24"/>
        <v>6000</v>
      </c>
      <c r="F129" s="45">
        <f t="shared" si="0"/>
        <v>50.247047985930827</v>
      </c>
    </row>
    <row r="130" spans="1:6" ht="12.75" customHeight="1" x14ac:dyDescent="0.2">
      <c r="A130" s="63">
        <v>6631</v>
      </c>
      <c r="B130" s="65" t="s">
        <v>263</v>
      </c>
      <c r="C130" s="247" t="s">
        <v>264</v>
      </c>
      <c r="D130" s="194">
        <v>11941</v>
      </c>
      <c r="E130" s="194">
        <v>6000</v>
      </c>
      <c r="F130" s="45">
        <f t="shared" si="0"/>
        <v>50.247047985930827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2443213.7599999998</v>
      </c>
      <c r="E134" s="60">
        <f t="shared" si="25"/>
        <v>2812996.83</v>
      </c>
      <c r="F134" s="45">
        <f t="shared" ref="F134:F229" si="26">IF(D134&lt;&gt;0,IF(E134/D134&gt;=100,"&gt;&gt;100",E134/D134*100),"-")</f>
        <v>115.1351091768573</v>
      </c>
    </row>
    <row r="135" spans="1:6" ht="24" x14ac:dyDescent="0.2">
      <c r="A135" s="63">
        <v>671</v>
      </c>
      <c r="B135" s="182" t="s">
        <v>273</v>
      </c>
      <c r="C135" s="247" t="s">
        <v>274</v>
      </c>
      <c r="D135" s="60">
        <f t="shared" ref="D135:E135" si="27">SUM(D136:D138)</f>
        <v>2443213.7599999998</v>
      </c>
      <c r="E135" s="60">
        <f t="shared" si="27"/>
        <v>2812996.83</v>
      </c>
      <c r="F135" s="45">
        <f t="shared" si="26"/>
        <v>115.1351091768573</v>
      </c>
    </row>
    <row r="136" spans="1:6" ht="12.75" customHeight="1" x14ac:dyDescent="0.2">
      <c r="A136" s="63">
        <v>6711</v>
      </c>
      <c r="B136" s="65" t="s">
        <v>275</v>
      </c>
      <c r="C136" s="247" t="s">
        <v>276</v>
      </c>
      <c r="D136" s="194">
        <v>2443213.7599999998</v>
      </c>
      <c r="E136" s="194">
        <v>2812725.33</v>
      </c>
      <c r="F136" s="45">
        <f t="shared" si="26"/>
        <v>115.1239967639999</v>
      </c>
    </row>
    <row r="137" spans="1:6" ht="24" x14ac:dyDescent="0.2">
      <c r="A137" s="63">
        <v>6712</v>
      </c>
      <c r="B137" s="182" t="s">
        <v>277</v>
      </c>
      <c r="C137" s="247" t="s">
        <v>278</v>
      </c>
      <c r="D137" s="194">
        <v>0</v>
      </c>
      <c r="E137" s="194">
        <v>271.5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0.03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0.03</v>
      </c>
      <c r="F151" s="45" t="str">
        <f t="shared" si="26"/>
        <v>-</v>
      </c>
    </row>
    <row r="152" spans="1:6" ht="12.75" customHeight="1" x14ac:dyDescent="0.2">
      <c r="A152" s="63">
        <v>3</v>
      </c>
      <c r="B152" s="64" t="s">
        <v>307</v>
      </c>
      <c r="C152" s="247" t="s">
        <v>13</v>
      </c>
      <c r="D152" s="60">
        <f>D153+D164+D202+D221+D230+D262+D273</f>
        <v>2916622.02</v>
      </c>
      <c r="E152" s="60">
        <f>E153+E164+E202+E221+E230+E262+E273</f>
        <v>3422516.9100000006</v>
      </c>
      <c r="F152" s="45">
        <f t="shared" si="26"/>
        <v>117.34523316806064</v>
      </c>
    </row>
    <row r="153" spans="1:6" ht="12.75" customHeight="1" x14ac:dyDescent="0.2">
      <c r="A153" s="63">
        <v>31</v>
      </c>
      <c r="B153" s="64" t="s">
        <v>308</v>
      </c>
      <c r="C153" s="247" t="s">
        <v>309</v>
      </c>
      <c r="D153" s="60">
        <f t="shared" ref="D153:E153" si="30">D154+D159+D160</f>
        <v>2177767.5900000003</v>
      </c>
      <c r="E153" s="60">
        <f t="shared" si="30"/>
        <v>2366811.77</v>
      </c>
      <c r="F153" s="45">
        <f t="shared" si="26"/>
        <v>108.68064071060952</v>
      </c>
    </row>
    <row r="154" spans="1:6" ht="12.75" customHeight="1" x14ac:dyDescent="0.2">
      <c r="A154" s="63">
        <v>311</v>
      </c>
      <c r="B154" s="64" t="s">
        <v>310</v>
      </c>
      <c r="C154" s="247" t="s">
        <v>311</v>
      </c>
      <c r="D154" s="60">
        <f t="shared" ref="D154:E154" si="31">SUM(D155:D158)</f>
        <v>1780134.11</v>
      </c>
      <c r="E154" s="60">
        <f t="shared" si="31"/>
        <v>1899675.9000000001</v>
      </c>
      <c r="F154" s="45">
        <f t="shared" si="26"/>
        <v>106.71532494818608</v>
      </c>
    </row>
    <row r="155" spans="1:6" ht="12.75" customHeight="1" x14ac:dyDescent="0.2">
      <c r="A155" s="63">
        <v>3111</v>
      </c>
      <c r="B155" s="64" t="s">
        <v>312</v>
      </c>
      <c r="C155" s="247" t="s">
        <v>313</v>
      </c>
      <c r="D155" s="194">
        <v>1717997.31</v>
      </c>
      <c r="E155" s="194">
        <v>1852750.16</v>
      </c>
      <c r="F155" s="45">
        <f t="shared" si="26"/>
        <v>107.84360075627824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36033.32</v>
      </c>
      <c r="E157" s="194">
        <v>19772.87</v>
      </c>
      <c r="F157" s="45">
        <f t="shared" si="26"/>
        <v>54.873850092081433</v>
      </c>
    </row>
    <row r="158" spans="1:6" ht="12.75" customHeight="1" x14ac:dyDescent="0.2">
      <c r="A158" s="63">
        <v>3114</v>
      </c>
      <c r="B158" s="65" t="s">
        <v>318</v>
      </c>
      <c r="C158" s="247" t="s">
        <v>319</v>
      </c>
      <c r="D158" s="194">
        <v>26103.48</v>
      </c>
      <c r="E158" s="194">
        <v>27152.87</v>
      </c>
      <c r="F158" s="45">
        <f t="shared" si="26"/>
        <v>104.02011532561941</v>
      </c>
    </row>
    <row r="159" spans="1:6" ht="12.75" customHeight="1" x14ac:dyDescent="0.2">
      <c r="A159" s="63">
        <v>312</v>
      </c>
      <c r="B159" s="65" t="s">
        <v>320</v>
      </c>
      <c r="C159" s="247" t="s">
        <v>321</v>
      </c>
      <c r="D159" s="194">
        <v>87692.08</v>
      </c>
      <c r="E159" s="194">
        <v>116610.25</v>
      </c>
      <c r="F159" s="45">
        <f t="shared" si="26"/>
        <v>132.9769461506672</v>
      </c>
    </row>
    <row r="160" spans="1:6" ht="12.75" customHeight="1" x14ac:dyDescent="0.2">
      <c r="A160" s="63">
        <v>313</v>
      </c>
      <c r="B160" s="65" t="s">
        <v>322</v>
      </c>
      <c r="C160" s="247" t="s">
        <v>323</v>
      </c>
      <c r="D160" s="60">
        <f t="shared" ref="D160:E160" si="32">SUM(D161:D163)</f>
        <v>309941.39999999997</v>
      </c>
      <c r="E160" s="60">
        <f t="shared" si="32"/>
        <v>350525.62</v>
      </c>
      <c r="F160" s="45">
        <f t="shared" si="26"/>
        <v>113.09415908942788</v>
      </c>
    </row>
    <row r="161" spans="1:6" ht="12.75" customHeight="1" x14ac:dyDescent="0.2">
      <c r="A161" s="63">
        <v>3131</v>
      </c>
      <c r="B161" s="65" t="s">
        <v>324</v>
      </c>
      <c r="C161" s="247" t="s">
        <v>325</v>
      </c>
      <c r="D161" s="194">
        <v>33279.17</v>
      </c>
      <c r="E161" s="194">
        <v>39318.370000000003</v>
      </c>
      <c r="F161" s="45">
        <f t="shared" si="26"/>
        <v>118.14708720199454</v>
      </c>
    </row>
    <row r="162" spans="1:6" ht="12.75" customHeight="1" x14ac:dyDescent="0.2">
      <c r="A162" s="63">
        <v>3132</v>
      </c>
      <c r="B162" s="65" t="s">
        <v>326</v>
      </c>
      <c r="C162" s="247" t="s">
        <v>327</v>
      </c>
      <c r="D162" s="194">
        <v>276662.23</v>
      </c>
      <c r="E162" s="194">
        <v>311207.25</v>
      </c>
      <c r="F162" s="45">
        <f t="shared" si="26"/>
        <v>112.48635204017549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737690.92</v>
      </c>
      <c r="E164" s="60">
        <f>E165+E170+E178+E188+E189+E194</f>
        <v>1055565.6700000002</v>
      </c>
      <c r="F164" s="45">
        <f t="shared" si="26"/>
        <v>143.09050598047216</v>
      </c>
    </row>
    <row r="165" spans="1:6" ht="12.75" customHeight="1" x14ac:dyDescent="0.2">
      <c r="A165" s="63">
        <v>321</v>
      </c>
      <c r="B165" s="64" t="s">
        <v>332</v>
      </c>
      <c r="C165" s="247" t="s">
        <v>333</v>
      </c>
      <c r="D165" s="60">
        <f t="shared" ref="D165:E165" si="33">SUM(D166:D169)</f>
        <v>100783.52</v>
      </c>
      <c r="E165" s="60">
        <f t="shared" si="33"/>
        <v>125656.20999999999</v>
      </c>
      <c r="F165" s="45">
        <f t="shared" si="26"/>
        <v>124.67932257178553</v>
      </c>
    </row>
    <row r="166" spans="1:6" ht="12.75" customHeight="1" x14ac:dyDescent="0.2">
      <c r="A166" s="63">
        <v>3211</v>
      </c>
      <c r="B166" s="64" t="s">
        <v>334</v>
      </c>
      <c r="C166" s="247" t="s">
        <v>335</v>
      </c>
      <c r="D166" s="194">
        <v>30262.97</v>
      </c>
      <c r="E166" s="194">
        <v>48232.24</v>
      </c>
      <c r="F166" s="45">
        <f t="shared" si="26"/>
        <v>159.37708691513092</v>
      </c>
    </row>
    <row r="167" spans="1:6" ht="12.75" customHeight="1" x14ac:dyDescent="0.2">
      <c r="A167" s="63">
        <v>3212</v>
      </c>
      <c r="B167" s="64" t="s">
        <v>336</v>
      </c>
      <c r="C167" s="247" t="s">
        <v>337</v>
      </c>
      <c r="D167" s="194">
        <v>51702.25</v>
      </c>
      <c r="E167" s="194">
        <v>48544.41</v>
      </c>
      <c r="F167" s="45">
        <f t="shared" si="26"/>
        <v>93.892258073874928</v>
      </c>
    </row>
    <row r="168" spans="1:6" ht="12.75" customHeight="1" x14ac:dyDescent="0.2">
      <c r="A168" s="63">
        <v>3213</v>
      </c>
      <c r="B168" s="64" t="s">
        <v>338</v>
      </c>
      <c r="C168" s="247" t="s">
        <v>339</v>
      </c>
      <c r="D168" s="194">
        <v>0</v>
      </c>
      <c r="E168" s="194">
        <v>700</v>
      </c>
      <c r="F168" s="45" t="str">
        <f t="shared" si="26"/>
        <v>-</v>
      </c>
    </row>
    <row r="169" spans="1:6" ht="12.75" customHeight="1" x14ac:dyDescent="0.2">
      <c r="A169" s="63">
        <v>3214</v>
      </c>
      <c r="B169" s="64" t="s">
        <v>340</v>
      </c>
      <c r="C169" s="247" t="s">
        <v>341</v>
      </c>
      <c r="D169" s="194">
        <v>18818.3</v>
      </c>
      <c r="E169" s="194">
        <v>28179.56</v>
      </c>
      <c r="F169" s="45">
        <f t="shared" si="26"/>
        <v>149.74551367551797</v>
      </c>
    </row>
    <row r="170" spans="1:6" ht="12.75" customHeight="1" x14ac:dyDescent="0.2">
      <c r="A170" s="63">
        <v>322</v>
      </c>
      <c r="B170" s="64" t="s">
        <v>342</v>
      </c>
      <c r="C170" s="247" t="s">
        <v>343</v>
      </c>
      <c r="D170" s="60">
        <f t="shared" ref="D170:E170" si="34">SUM(D171:D177)</f>
        <v>114211.61</v>
      </c>
      <c r="E170" s="60">
        <f t="shared" si="34"/>
        <v>186730.36000000002</v>
      </c>
      <c r="F170" s="45">
        <f t="shared" si="26"/>
        <v>163.49507725177855</v>
      </c>
    </row>
    <row r="171" spans="1:6" ht="12.75" customHeight="1" x14ac:dyDescent="0.2">
      <c r="A171" s="63">
        <v>3221</v>
      </c>
      <c r="B171" s="64" t="s">
        <v>344</v>
      </c>
      <c r="C171" s="247" t="s">
        <v>345</v>
      </c>
      <c r="D171" s="194">
        <v>9452.42</v>
      </c>
      <c r="E171" s="194">
        <v>8968.35</v>
      </c>
      <c r="F171" s="45">
        <f t="shared" si="26"/>
        <v>94.878877578440239</v>
      </c>
    </row>
    <row r="172" spans="1:6" ht="12.75" customHeight="1" x14ac:dyDescent="0.2">
      <c r="A172" s="63">
        <v>3222</v>
      </c>
      <c r="B172" s="64" t="s">
        <v>346</v>
      </c>
      <c r="C172" s="247" t="s">
        <v>347</v>
      </c>
      <c r="D172" s="194">
        <v>35746.43</v>
      </c>
      <c r="E172" s="194">
        <v>46494.59</v>
      </c>
      <c r="F172" s="45">
        <f t="shared" si="26"/>
        <v>130.06778579007749</v>
      </c>
    </row>
    <row r="173" spans="1:6" ht="12.75" customHeight="1" x14ac:dyDescent="0.2">
      <c r="A173" s="63">
        <v>3223</v>
      </c>
      <c r="B173" s="65" t="s">
        <v>348</v>
      </c>
      <c r="C173" s="247" t="s">
        <v>349</v>
      </c>
      <c r="D173" s="194">
        <v>52513.16</v>
      </c>
      <c r="E173" s="194">
        <v>100462.1</v>
      </c>
      <c r="F173" s="45">
        <f t="shared" si="26"/>
        <v>191.30842630685336</v>
      </c>
    </row>
    <row r="174" spans="1:6" ht="12.75" customHeight="1" x14ac:dyDescent="0.2">
      <c r="A174" s="63">
        <v>3224</v>
      </c>
      <c r="B174" s="65" t="s">
        <v>350</v>
      </c>
      <c r="C174" s="247" t="s">
        <v>351</v>
      </c>
      <c r="D174" s="194">
        <v>7752.01</v>
      </c>
      <c r="E174" s="194">
        <v>10420.219999999999</v>
      </c>
      <c r="F174" s="45">
        <f t="shared" si="26"/>
        <v>134.41958924201595</v>
      </c>
    </row>
    <row r="175" spans="1:6" ht="12.75" customHeight="1" x14ac:dyDescent="0.2">
      <c r="A175" s="63">
        <v>3225</v>
      </c>
      <c r="B175" s="65" t="s">
        <v>352</v>
      </c>
      <c r="C175" s="247" t="s">
        <v>353</v>
      </c>
      <c r="D175" s="194">
        <v>5600.05</v>
      </c>
      <c r="E175" s="194">
        <v>9904.26</v>
      </c>
      <c r="F175" s="45">
        <f t="shared" si="26"/>
        <v>176.86020660529817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3147.54</v>
      </c>
      <c r="E177" s="194">
        <v>10480.84</v>
      </c>
      <c r="F177" s="45">
        <f t="shared" si="26"/>
        <v>332.98512489118485</v>
      </c>
    </row>
    <row r="178" spans="1:6" ht="12.75" customHeight="1" x14ac:dyDescent="0.2">
      <c r="A178" s="63">
        <v>323</v>
      </c>
      <c r="B178" s="65" t="s">
        <v>358</v>
      </c>
      <c r="C178" s="247" t="s">
        <v>359</v>
      </c>
      <c r="D178" s="60">
        <f t="shared" ref="D178:E178" si="35">SUM(D179:D187)</f>
        <v>479685.43000000005</v>
      </c>
      <c r="E178" s="60">
        <f t="shared" si="35"/>
        <v>710657.74</v>
      </c>
      <c r="F178" s="45">
        <f t="shared" si="26"/>
        <v>148.15078706893391</v>
      </c>
    </row>
    <row r="179" spans="1:6" ht="12.75" customHeight="1" x14ac:dyDescent="0.2">
      <c r="A179" s="63">
        <v>3231</v>
      </c>
      <c r="B179" s="65" t="s">
        <v>360</v>
      </c>
      <c r="C179" s="247" t="s">
        <v>361</v>
      </c>
      <c r="D179" s="194">
        <v>20531.61</v>
      </c>
      <c r="E179" s="194">
        <v>27221.599999999999</v>
      </c>
      <c r="F179" s="45">
        <f t="shared" si="26"/>
        <v>132.58385484625902</v>
      </c>
    </row>
    <row r="180" spans="1:6" ht="12.75" customHeight="1" x14ac:dyDescent="0.2">
      <c r="A180" s="63">
        <v>3232</v>
      </c>
      <c r="B180" s="65" t="s">
        <v>362</v>
      </c>
      <c r="C180" s="247" t="s">
        <v>363</v>
      </c>
      <c r="D180" s="194">
        <v>18614.87</v>
      </c>
      <c r="E180" s="194">
        <v>17144.810000000001</v>
      </c>
      <c r="F180" s="45">
        <f t="shared" si="26"/>
        <v>92.102765154954085</v>
      </c>
    </row>
    <row r="181" spans="1:6" ht="12.75" customHeight="1" x14ac:dyDescent="0.2">
      <c r="A181" s="63">
        <v>3233</v>
      </c>
      <c r="B181" s="65" t="s">
        <v>364</v>
      </c>
      <c r="C181" s="247" t="s">
        <v>365</v>
      </c>
      <c r="D181" s="194">
        <v>5592.53</v>
      </c>
      <c r="E181" s="194">
        <v>14942.25</v>
      </c>
      <c r="F181" s="45">
        <f t="shared" si="26"/>
        <v>267.1822949541621</v>
      </c>
    </row>
    <row r="182" spans="1:6" ht="12.75" customHeight="1" x14ac:dyDescent="0.2">
      <c r="A182" s="63">
        <v>3234</v>
      </c>
      <c r="B182" s="65" t="s">
        <v>366</v>
      </c>
      <c r="C182" s="247" t="s">
        <v>367</v>
      </c>
      <c r="D182" s="194">
        <v>22185.34</v>
      </c>
      <c r="E182" s="194">
        <v>25163.7</v>
      </c>
      <c r="F182" s="45">
        <f t="shared" si="26"/>
        <v>113.42490130870206</v>
      </c>
    </row>
    <row r="183" spans="1:6" ht="12.75" customHeight="1" x14ac:dyDescent="0.2">
      <c r="A183" s="63">
        <v>3235</v>
      </c>
      <c r="B183" s="64" t="s">
        <v>368</v>
      </c>
      <c r="C183" s="247" t="s">
        <v>369</v>
      </c>
      <c r="D183" s="194">
        <v>60472.24</v>
      </c>
      <c r="E183" s="194">
        <v>87226.39</v>
      </c>
      <c r="F183" s="45">
        <f t="shared" si="26"/>
        <v>144.24203568447277</v>
      </c>
    </row>
    <row r="184" spans="1:6" ht="12.75" customHeight="1" x14ac:dyDescent="0.2">
      <c r="A184" s="63">
        <v>3236</v>
      </c>
      <c r="B184" s="64" t="s">
        <v>370</v>
      </c>
      <c r="C184" s="247" t="s">
        <v>371</v>
      </c>
      <c r="D184" s="194">
        <v>293.52</v>
      </c>
      <c r="E184" s="194">
        <v>330.96</v>
      </c>
      <c r="F184" s="45">
        <f t="shared" si="26"/>
        <v>112.75551921504497</v>
      </c>
    </row>
    <row r="185" spans="1:6" ht="12.75" customHeight="1" x14ac:dyDescent="0.2">
      <c r="A185" s="63">
        <v>3237</v>
      </c>
      <c r="B185" s="64" t="s">
        <v>372</v>
      </c>
      <c r="C185" s="247" t="s">
        <v>373</v>
      </c>
      <c r="D185" s="194">
        <v>308305.59000000003</v>
      </c>
      <c r="E185" s="194">
        <v>491620.03</v>
      </c>
      <c r="F185" s="45">
        <f t="shared" si="26"/>
        <v>159.45868188766866</v>
      </c>
    </row>
    <row r="186" spans="1:6" ht="12.75" customHeight="1" x14ac:dyDescent="0.2">
      <c r="A186" s="63">
        <v>3238</v>
      </c>
      <c r="B186" s="64" t="s">
        <v>374</v>
      </c>
      <c r="C186" s="247" t="s">
        <v>375</v>
      </c>
      <c r="D186" s="194">
        <v>500.78</v>
      </c>
      <c r="E186" s="194">
        <v>493.74</v>
      </c>
      <c r="F186" s="45">
        <f t="shared" si="26"/>
        <v>98.594193058828239</v>
      </c>
    </row>
    <row r="187" spans="1:6" ht="12.75" customHeight="1" x14ac:dyDescent="0.2">
      <c r="A187" s="63">
        <v>3239</v>
      </c>
      <c r="B187" s="64" t="s">
        <v>376</v>
      </c>
      <c r="C187" s="247" t="s">
        <v>377</v>
      </c>
      <c r="D187" s="194">
        <v>43188.95</v>
      </c>
      <c r="E187" s="194">
        <v>46514.26</v>
      </c>
      <c r="F187" s="45">
        <f t="shared" si="26"/>
        <v>107.6994462704002</v>
      </c>
    </row>
    <row r="188" spans="1:6" ht="12.75" customHeight="1" x14ac:dyDescent="0.2">
      <c r="A188" s="63">
        <v>324</v>
      </c>
      <c r="B188" s="64" t="s">
        <v>378</v>
      </c>
      <c r="C188" s="247" t="s">
        <v>379</v>
      </c>
      <c r="D188" s="194">
        <v>28808.7</v>
      </c>
      <c r="E188" s="194">
        <v>15197.28</v>
      </c>
      <c r="F188" s="45">
        <f t="shared" si="26"/>
        <v>52.75239771319081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14201.66</v>
      </c>
      <c r="E194" s="60">
        <f t="shared" si="36"/>
        <v>17324.079999999998</v>
      </c>
      <c r="F194" s="45">
        <f t="shared" si="26"/>
        <v>121.98630300964814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2768.53</v>
      </c>
      <c r="E196" s="194">
        <v>2872.7</v>
      </c>
      <c r="F196" s="45">
        <f t="shared" si="26"/>
        <v>103.76264660307093</v>
      </c>
    </row>
    <row r="197" spans="1:6" ht="12.75" customHeight="1" x14ac:dyDescent="0.2">
      <c r="A197" s="63">
        <v>3293</v>
      </c>
      <c r="B197" s="64" t="s">
        <v>396</v>
      </c>
      <c r="C197" s="247" t="s">
        <v>397</v>
      </c>
      <c r="D197" s="194">
        <v>1903.14</v>
      </c>
      <c r="E197" s="194">
        <v>2136.39</v>
      </c>
      <c r="F197" s="45">
        <f t="shared" si="26"/>
        <v>112.25606103597212</v>
      </c>
    </row>
    <row r="198" spans="1:6" ht="12.75" customHeight="1" x14ac:dyDescent="0.2">
      <c r="A198" s="63">
        <v>3294</v>
      </c>
      <c r="B198" s="64" t="s">
        <v>398</v>
      </c>
      <c r="C198" s="247" t="s">
        <v>399</v>
      </c>
      <c r="D198" s="194">
        <v>5175</v>
      </c>
      <c r="E198" s="194">
        <v>3300</v>
      </c>
      <c r="F198" s="45">
        <f t="shared" si="26"/>
        <v>63.768115942028977</v>
      </c>
    </row>
    <row r="199" spans="1:6" ht="12.75" customHeight="1" x14ac:dyDescent="0.2">
      <c r="A199" s="63">
        <v>3295</v>
      </c>
      <c r="B199" s="64" t="s">
        <v>400</v>
      </c>
      <c r="C199" s="247" t="s">
        <v>401</v>
      </c>
      <c r="D199" s="194">
        <v>3677</v>
      </c>
      <c r="E199" s="194">
        <v>4585.12</v>
      </c>
      <c r="F199" s="45">
        <f t="shared" si="26"/>
        <v>124.69730758770736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677.99</v>
      </c>
      <c r="E201" s="194">
        <v>4429.87</v>
      </c>
      <c r="F201" s="45">
        <f t="shared" si="26"/>
        <v>653.38279325653764</v>
      </c>
    </row>
    <row r="202" spans="1:6" ht="12.75" customHeight="1" x14ac:dyDescent="0.2">
      <c r="A202" s="63">
        <v>34</v>
      </c>
      <c r="B202" s="183" t="s">
        <v>406</v>
      </c>
      <c r="C202" s="247" t="s">
        <v>407</v>
      </c>
      <c r="D202" s="60">
        <f t="shared" ref="D202:E202" si="37">D203+D208+D216</f>
        <v>1163.51</v>
      </c>
      <c r="E202" s="60">
        <f t="shared" si="37"/>
        <v>139.47</v>
      </c>
      <c r="F202" s="45">
        <f t="shared" si="26"/>
        <v>11.987004838806714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1163.51</v>
      </c>
      <c r="E216" s="60">
        <f t="shared" si="40"/>
        <v>139.47</v>
      </c>
      <c r="F216" s="45">
        <f t="shared" si="26"/>
        <v>11.987004838806714</v>
      </c>
    </row>
    <row r="217" spans="1:6" ht="12.75" customHeight="1" x14ac:dyDescent="0.2">
      <c r="A217" s="63">
        <v>3431</v>
      </c>
      <c r="B217" s="182" t="s">
        <v>436</v>
      </c>
      <c r="C217" s="247" t="s">
        <v>437</v>
      </c>
      <c r="D217" s="194">
        <v>61.77</v>
      </c>
      <c r="E217" s="194"/>
      <c r="F217" s="45">
        <f t="shared" si="26"/>
        <v>0</v>
      </c>
    </row>
    <row r="218" spans="1:6" ht="12.75" customHeight="1" x14ac:dyDescent="0.2">
      <c r="A218" s="63">
        <v>3432</v>
      </c>
      <c r="B218" s="65" t="s">
        <v>438</v>
      </c>
      <c r="C218" s="247" t="s">
        <v>439</v>
      </c>
      <c r="D218" s="194">
        <v>0</v>
      </c>
      <c r="E218" s="194">
        <v>21.59</v>
      </c>
      <c r="F218" s="45" t="str">
        <f t="shared" si="26"/>
        <v>-</v>
      </c>
    </row>
    <row r="219" spans="1:6" ht="12.75" customHeight="1" x14ac:dyDescent="0.2">
      <c r="A219" s="63">
        <v>3433</v>
      </c>
      <c r="B219" s="65" t="s">
        <v>440</v>
      </c>
      <c r="C219" s="247" t="s">
        <v>441</v>
      </c>
      <c r="D219" s="194">
        <v>1101.74</v>
      </c>
      <c r="E219" s="194">
        <v>117.88</v>
      </c>
      <c r="F219" s="45">
        <f t="shared" si="26"/>
        <v>10.699439069108864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2916622.02</v>
      </c>
      <c r="E299" s="60">
        <f>E152-E297+E298</f>
        <v>3422516.9100000006</v>
      </c>
      <c r="F299" s="45">
        <f t="shared" si="68"/>
        <v>117.34523316806064</v>
      </c>
    </row>
    <row r="300" spans="1:6" ht="12.75" customHeight="1" x14ac:dyDescent="0.2">
      <c r="A300" s="63" t="s">
        <v>582</v>
      </c>
      <c r="B300" s="64" t="s">
        <v>593</v>
      </c>
      <c r="C300" s="247" t="s">
        <v>594</v>
      </c>
      <c r="D300" s="60">
        <f>IF(D6&gt;=D299,D6-D299,0)</f>
        <v>0</v>
      </c>
      <c r="E300" s="60">
        <f>IF(E6&gt;=E299,E6-E299,0)</f>
        <v>380923.98999999929</v>
      </c>
      <c r="F300" s="45" t="str">
        <f t="shared" si="68"/>
        <v>-</v>
      </c>
    </row>
    <row r="301" spans="1:6" ht="12.75" customHeight="1" x14ac:dyDescent="0.2">
      <c r="A301" s="63" t="s">
        <v>582</v>
      </c>
      <c r="B301" s="64" t="s">
        <v>595</v>
      </c>
      <c r="C301" s="247" t="s">
        <v>596</v>
      </c>
      <c r="D301" s="60">
        <f>IF(D299&gt;=D6,D299-D6,0)</f>
        <v>252825.26000000024</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1081498.6100000001</v>
      </c>
      <c r="E303" s="194">
        <v>603365.51</v>
      </c>
      <c r="F303" s="45">
        <f t="shared" si="68"/>
        <v>55.789762873574098</v>
      </c>
    </row>
    <row r="304" spans="1:6" ht="12.75" customHeight="1" x14ac:dyDescent="0.2">
      <c r="A304" s="63">
        <v>96</v>
      </c>
      <c r="B304" s="220" t="s">
        <v>601</v>
      </c>
      <c r="C304" s="247" t="s">
        <v>602</v>
      </c>
      <c r="D304" s="194">
        <v>7729.73</v>
      </c>
      <c r="E304" s="194">
        <v>22844.67</v>
      </c>
      <c r="F304" s="45">
        <f t="shared" si="68"/>
        <v>295.54292323276491</v>
      </c>
    </row>
    <row r="305" spans="1:6" ht="12" x14ac:dyDescent="0.2">
      <c r="A305" s="63">
        <v>9661</v>
      </c>
      <c r="B305" s="220" t="s">
        <v>603</v>
      </c>
      <c r="C305" s="247" t="s">
        <v>604</v>
      </c>
      <c r="D305" s="194">
        <v>5710.16</v>
      </c>
      <c r="E305" s="194">
        <v>21778.67</v>
      </c>
      <c r="F305" s="45">
        <f t="shared" si="68"/>
        <v>381.40209731426091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8594.5399999999991</v>
      </c>
      <c r="E360" s="60">
        <f t="shared" si="86"/>
        <v>12837.23</v>
      </c>
      <c r="F360" s="45">
        <f t="shared" si="72"/>
        <v>149.36494565154157</v>
      </c>
    </row>
    <row r="361" spans="1:6" ht="12.75" customHeight="1" x14ac:dyDescent="0.2">
      <c r="A361" s="63">
        <v>41</v>
      </c>
      <c r="B361" s="64" t="s">
        <v>714</v>
      </c>
      <c r="C361" s="247" t="s">
        <v>715</v>
      </c>
      <c r="D361" s="60">
        <f t="shared" ref="D361:E361" si="87">D362+D366</f>
        <v>0</v>
      </c>
      <c r="E361" s="60">
        <f t="shared" si="87"/>
        <v>310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310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310</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8594.5399999999991</v>
      </c>
      <c r="E373" s="60">
        <f t="shared" si="90"/>
        <v>12527.23</v>
      </c>
      <c r="F373" s="45">
        <f t="shared" si="72"/>
        <v>145.75800450053174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8594.5399999999991</v>
      </c>
      <c r="E379" s="60">
        <f t="shared" si="92"/>
        <v>12527.23</v>
      </c>
      <c r="F379" s="45">
        <f t="shared" si="72"/>
        <v>145.75800450053174</v>
      </c>
    </row>
    <row r="380" spans="1:6" ht="12.75" customHeight="1" x14ac:dyDescent="0.2">
      <c r="A380" s="63">
        <v>4221</v>
      </c>
      <c r="B380" s="64" t="s">
        <v>648</v>
      </c>
      <c r="C380" s="247" t="s">
        <v>740</v>
      </c>
      <c r="D380" s="194">
        <v>5196.57</v>
      </c>
      <c r="E380" s="194">
        <v>1586.1</v>
      </c>
      <c r="F380" s="45">
        <f t="shared" si="72"/>
        <v>30.522055894561216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1353.7</v>
      </c>
      <c r="E385" s="194">
        <v>2306.25</v>
      </c>
      <c r="F385" s="45">
        <f t="shared" si="72"/>
        <v>170.3664031912536</v>
      </c>
    </row>
    <row r="386" spans="1:6" ht="12.75" customHeight="1" x14ac:dyDescent="0.2">
      <c r="A386" s="63">
        <v>4227</v>
      </c>
      <c r="B386" s="183" t="s">
        <v>660</v>
      </c>
      <c r="C386" s="247" t="s">
        <v>747</v>
      </c>
      <c r="D386" s="194">
        <v>2044.27</v>
      </c>
      <c r="E386" s="194">
        <v>8634.8799999999992</v>
      </c>
      <c r="F386" s="45">
        <f t="shared" si="72"/>
        <v>422.39430212251801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8594.5399999999991</v>
      </c>
      <c r="E418" s="60">
        <f t="shared" si="102"/>
        <v>12837.23</v>
      </c>
      <c r="F418" s="45">
        <f t="shared" si="72"/>
        <v>149.36494565154157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2663796.7599999998</v>
      </c>
      <c r="E422" s="60">
        <f>E6+E308</f>
        <v>3803440.9</v>
      </c>
      <c r="F422" s="45">
        <f t="shared" si="72"/>
        <v>142.78269863200825</v>
      </c>
    </row>
    <row r="423" spans="1:6" ht="12.75" customHeight="1" x14ac:dyDescent="0.2">
      <c r="A423" s="63" t="s">
        <v>582</v>
      </c>
      <c r="B423" s="64" t="s">
        <v>805</v>
      </c>
      <c r="C423" s="247" t="s">
        <v>806</v>
      </c>
      <c r="D423" s="60">
        <f t="shared" ref="D423:E423" si="103">D299+D360</f>
        <v>2925216.56</v>
      </c>
      <c r="E423" s="60">
        <f t="shared" si="103"/>
        <v>3435354.1400000006</v>
      </c>
      <c r="F423" s="45">
        <f t="shared" si="72"/>
        <v>117.43930986087405</v>
      </c>
    </row>
    <row r="424" spans="1:6" ht="12.75" customHeight="1" x14ac:dyDescent="0.2">
      <c r="A424" s="63" t="s">
        <v>582</v>
      </c>
      <c r="B424" s="64" t="s">
        <v>807</v>
      </c>
      <c r="C424" s="247" t="s">
        <v>808</v>
      </c>
      <c r="D424" s="60">
        <f t="shared" ref="D424:E424" si="104">IF(D422&gt;=D423,D422-D423,0)</f>
        <v>0</v>
      </c>
      <c r="E424" s="60">
        <f t="shared" si="104"/>
        <v>368086.75999999931</v>
      </c>
      <c r="F424" s="45" t="str">
        <f t="shared" si="72"/>
        <v>-</v>
      </c>
    </row>
    <row r="425" spans="1:6" ht="12.75" customHeight="1" x14ac:dyDescent="0.2">
      <c r="A425" s="63" t="s">
        <v>582</v>
      </c>
      <c r="B425" s="64" t="s">
        <v>809</v>
      </c>
      <c r="C425" s="247" t="s">
        <v>810</v>
      </c>
      <c r="D425" s="60">
        <f t="shared" ref="D425:E425" si="105">IF(D423&gt;=D422,D423-D422,0)</f>
        <v>261419.80000000028</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1081498.6100000001</v>
      </c>
      <c r="E427" s="60">
        <f t="shared" si="107"/>
        <v>603365.51</v>
      </c>
      <c r="F427" s="45">
        <f t="shared" si="72"/>
        <v>55.789762873574098</v>
      </c>
    </row>
    <row r="428" spans="1:6" ht="24" x14ac:dyDescent="0.2">
      <c r="A428" s="249" t="s">
        <v>816</v>
      </c>
      <c r="B428" s="243" t="s">
        <v>817</v>
      </c>
      <c r="C428" s="250" t="s">
        <v>818</v>
      </c>
      <c r="D428" s="81">
        <f t="shared" ref="D428:E428" si="108">D304+D421</f>
        <v>7729.73</v>
      </c>
      <c r="E428" s="81">
        <f t="shared" si="108"/>
        <v>22844.67</v>
      </c>
      <c r="F428" s="61">
        <f t="shared" si="72"/>
        <v>295.54292323276491</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2663796.7599999998</v>
      </c>
      <c r="E643" s="60">
        <f>E422+E430</f>
        <v>3803440.9</v>
      </c>
      <c r="F643" s="45">
        <f t="shared" si="109"/>
        <v>142.78269863200825</v>
      </c>
    </row>
    <row r="644" spans="1:6" ht="12.75" customHeight="1" x14ac:dyDescent="0.2">
      <c r="A644" s="63" t="s">
        <v>582</v>
      </c>
      <c r="B644" s="64" t="s">
        <v>1238</v>
      </c>
      <c r="C644" s="247" t="s">
        <v>1239</v>
      </c>
      <c r="D644" s="60">
        <f>D423+D535</f>
        <v>2925216.56</v>
      </c>
      <c r="E644" s="60">
        <f>E423+E535</f>
        <v>3435354.1400000006</v>
      </c>
      <c r="F644" s="45">
        <f t="shared" si="109"/>
        <v>117.43930986087405</v>
      </c>
    </row>
    <row r="645" spans="1:6" ht="12.75" customHeight="1" x14ac:dyDescent="0.2">
      <c r="A645" s="63" t="s">
        <v>582</v>
      </c>
      <c r="B645" s="64" t="s">
        <v>1240</v>
      </c>
      <c r="C645" s="247" t="s">
        <v>1241</v>
      </c>
      <c r="D645" s="60">
        <f t="shared" ref="D645:E645" si="163">IF(D643&gt;=D644,D643-D644,0)</f>
        <v>0</v>
      </c>
      <c r="E645" s="60">
        <f t="shared" si="163"/>
        <v>368086.75999999931</v>
      </c>
      <c r="F645" s="45" t="str">
        <f t="shared" si="109"/>
        <v>-</v>
      </c>
    </row>
    <row r="646" spans="1:6" ht="12.75" customHeight="1" x14ac:dyDescent="0.2">
      <c r="A646" s="63" t="s">
        <v>582</v>
      </c>
      <c r="B646" s="64" t="s">
        <v>1242</v>
      </c>
      <c r="C646" s="247" t="s">
        <v>1243</v>
      </c>
      <c r="D646" s="60">
        <f t="shared" ref="D646:E646" si="164">IF(D644&gt;=D643,D644-D643,0)</f>
        <v>261419.80000000028</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1081498.6100000001</v>
      </c>
      <c r="E648" s="60">
        <f>IF(E427-E426+E642-E641&gt;=0,E427-E426+E642-E641,0)</f>
        <v>603365.51</v>
      </c>
      <c r="F648" s="45">
        <f t="shared" si="109"/>
        <v>55.789762873574098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1342918.4100000004</v>
      </c>
      <c r="E650" s="60">
        <f t="shared" si="166"/>
        <v>235278.7500000007</v>
      </c>
      <c r="F650" s="45">
        <f t="shared" si="109"/>
        <v>17.51995863992963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3732.13</v>
      </c>
      <c r="E653" s="194"/>
      <c r="F653" s="45">
        <f t="shared" ref="F653:F740" si="167">IF(D653&lt;&gt;0,IF(E653/D653&gt;=100,"&gt;&gt;100",E653/D653*100),"-")</f>
        <v>0</v>
      </c>
    </row>
    <row r="654" spans="1:6" ht="12.75" customHeight="1" x14ac:dyDescent="0.2">
      <c r="A654" s="63" t="s">
        <v>1257</v>
      </c>
      <c r="B654" s="64" t="s">
        <v>1258</v>
      </c>
      <c r="C654" s="247" t="s">
        <v>1257</v>
      </c>
      <c r="D654" s="194">
        <v>174137.73</v>
      </c>
      <c r="E654" s="194">
        <v>226553.3</v>
      </c>
      <c r="F654" s="45">
        <f t="shared" si="167"/>
        <v>130.1000650462137</v>
      </c>
    </row>
    <row r="655" spans="1:6" ht="12.75" customHeight="1" x14ac:dyDescent="0.2">
      <c r="A655" s="63" t="s">
        <v>1259</v>
      </c>
      <c r="B655" s="64" t="s">
        <v>1260</v>
      </c>
      <c r="C655" s="247" t="s">
        <v>1259</v>
      </c>
      <c r="D655" s="194">
        <v>176736.29</v>
      </c>
      <c r="E655" s="194">
        <v>225818.5</v>
      </c>
      <c r="F655" s="45">
        <f t="shared" si="167"/>
        <v>127.77143845217074</v>
      </c>
    </row>
    <row r="656" spans="1:6" ht="24" x14ac:dyDescent="0.2">
      <c r="A656" s="63">
        <v>11</v>
      </c>
      <c r="B656" s="64" t="s">
        <v>1261</v>
      </c>
      <c r="C656" s="247" t="s">
        <v>1262</v>
      </c>
      <c r="D656" s="60">
        <f t="shared" ref="D656:E656" si="168">+D653+D654-D655</f>
        <v>1133.570000000007</v>
      </c>
      <c r="E656" s="60">
        <f t="shared" si="168"/>
        <v>734.79999999998836</v>
      </c>
      <c r="F656" s="45">
        <f t="shared" si="167"/>
        <v>64.821757809397198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318</v>
      </c>
      <c r="E658" s="253">
        <v>322</v>
      </c>
      <c r="F658" s="45">
        <f t="shared" si="167"/>
        <v>101.25786163522012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306</v>
      </c>
      <c r="E660" s="253">
        <v>307</v>
      </c>
      <c r="F660" s="45">
        <f t="shared" si="167"/>
        <v>100.32679738562092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659500</v>
      </c>
      <c r="F683" s="71" t="str">
        <f t="shared" si="167"/>
        <v>-</v>
      </c>
    </row>
    <row r="684" spans="1:6" ht="24" x14ac:dyDescent="0.2">
      <c r="A684" s="70">
        <v>63613</v>
      </c>
      <c r="B684" s="182" t="s">
        <v>1318</v>
      </c>
      <c r="C684" s="278" t="s">
        <v>1319</v>
      </c>
      <c r="D684" s="192">
        <v>23500</v>
      </c>
      <c r="E684" s="192">
        <v>23000</v>
      </c>
      <c r="F684" s="71">
        <f t="shared" si="167"/>
        <v>97.872340425531917</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129450.65</v>
      </c>
      <c r="E724" s="192">
        <v>198674.7</v>
      </c>
      <c r="F724" s="71">
        <f t="shared" si="167"/>
        <v>153.47524326838067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25289.16</v>
      </c>
      <c r="E732" s="192">
        <v>14009.18</v>
      </c>
      <c r="F732" s="71">
        <f t="shared" si="167"/>
        <v>55.395987846175984</v>
      </c>
    </row>
    <row r="733" spans="1:6" ht="12.75" customHeight="1" x14ac:dyDescent="0.2">
      <c r="A733" s="70">
        <v>31215</v>
      </c>
      <c r="B733" s="65" t="s">
        <v>1396</v>
      </c>
      <c r="C733" s="278" t="s">
        <v>1397</v>
      </c>
      <c r="D733" s="192">
        <v>3856.15</v>
      </c>
      <c r="E733" s="192">
        <v>6719.97</v>
      </c>
      <c r="F733" s="71">
        <f t="shared" si="167"/>
        <v>174.26630188141021</v>
      </c>
    </row>
    <row r="734" spans="1:6" ht="12.75" customHeight="1" x14ac:dyDescent="0.2">
      <c r="A734" s="70">
        <v>32121</v>
      </c>
      <c r="B734" s="65" t="s">
        <v>1398</v>
      </c>
      <c r="C734" s="278" t="s">
        <v>1399</v>
      </c>
      <c r="D734" s="192">
        <v>51702.25</v>
      </c>
      <c r="E734" s="192">
        <v>48544.41</v>
      </c>
      <c r="F734" s="71">
        <f t="shared" si="167"/>
        <v>93.892258073874928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293.52</v>
      </c>
      <c r="E736" s="194">
        <v>330.96</v>
      </c>
      <c r="F736" s="45">
        <f t="shared" si="167"/>
        <v>112.75551921504497</v>
      </c>
    </row>
    <row r="737" spans="1:6" ht="12.75" customHeight="1" x14ac:dyDescent="0.2">
      <c r="A737" s="63" t="s">
        <v>1404</v>
      </c>
      <c r="B737" s="64" t="s">
        <v>1405</v>
      </c>
      <c r="C737" s="247" t="s">
        <v>1404</v>
      </c>
      <c r="D737" s="194">
        <v>216278.95</v>
      </c>
      <c r="E737" s="194">
        <v>264475.62</v>
      </c>
      <c r="F737" s="45">
        <f t="shared" si="167"/>
        <v>122.28449416829514</v>
      </c>
    </row>
    <row r="738" spans="1:6" ht="12.75" customHeight="1" x14ac:dyDescent="0.2">
      <c r="A738" s="63" t="s">
        <v>1406</v>
      </c>
      <c r="B738" s="64" t="s">
        <v>1407</v>
      </c>
      <c r="C738" s="247" t="s">
        <v>1406</v>
      </c>
      <c r="D738" s="194">
        <v>2869.36</v>
      </c>
      <c r="E738" s="194">
        <v>149.31</v>
      </c>
      <c r="F738" s="45">
        <f t="shared" si="167"/>
        <v>5.2035994089274267</v>
      </c>
    </row>
    <row r="739" spans="1:6" ht="12.75" customHeight="1" x14ac:dyDescent="0.2">
      <c r="A739" s="70" t="s">
        <v>1408</v>
      </c>
      <c r="B739" s="65" t="s">
        <v>1409</v>
      </c>
      <c r="C739" s="278" t="s">
        <v>1408</v>
      </c>
      <c r="D739" s="192">
        <v>13506.88</v>
      </c>
      <c r="E739" s="192">
        <v>12053.76</v>
      </c>
      <c r="F739" s="71">
        <f t="shared" si="167"/>
        <v>89.241630931791804</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1682.59</v>
      </c>
      <c r="E742" s="192">
        <v>1463.55</v>
      </c>
      <c r="F742" s="71">
        <f t="shared" si="169"/>
        <v>86.981974218318186</v>
      </c>
    </row>
    <row r="743" spans="1:6" ht="12.75" customHeight="1" x14ac:dyDescent="0.2">
      <c r="A743" s="70" t="s">
        <v>1416</v>
      </c>
      <c r="B743" s="65" t="s">
        <v>1417</v>
      </c>
      <c r="C743" s="277" t="s">
        <v>1416</v>
      </c>
      <c r="D743" s="192">
        <v>5175</v>
      </c>
      <c r="E743" s="192">
        <v>3300</v>
      </c>
      <c r="F743" s="71">
        <f t="shared" ref="F743:F744" si="170">IF(D743&lt;&gt;0,IF(E743/D743&gt;=100,"&gt;&gt;100",E743/D743*100),"-")</f>
        <v>63.768115942028977</v>
      </c>
    </row>
    <row r="744" spans="1:6" ht="12.75" customHeight="1" x14ac:dyDescent="0.2">
      <c r="A744" s="70" t="s">
        <v>1418</v>
      </c>
      <c r="B744" s="65" t="s">
        <v>1419</v>
      </c>
      <c r="C744" s="277" t="s">
        <v>1418</v>
      </c>
      <c r="D744" s="192">
        <v>3104</v>
      </c>
      <c r="E744" s="192">
        <v>3780</v>
      </c>
      <c r="F744" s="71">
        <f t="shared" si="170"/>
        <v>121.77835051546391</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5" sqref="D105: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31067</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Poslovni Ravnatelj</cp:lastModifiedBy>
  <cp:lastPrinted>2026-04-13T13:32:24Z</cp:lastPrinted>
  <dcterms:created xsi:type="dcterms:W3CDTF">2022-04-01T05:14:30Z</dcterms:created>
  <dcterms:modified xsi:type="dcterms:W3CDTF">2026-04-27T12:34:40Z</dcterms:modified>
</cp:coreProperties>
</file>